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38295" windowHeight="20685"/>
  </bookViews>
  <sheets>
    <sheet name="Parametry" sheetId="1" r:id="rId1"/>
    <sheet name="Rekapitulace" sheetId="3" r:id="rId2"/>
    <sheet name="Rozpočet" sheetId="2" r:id="rId3"/>
  </sheets>
  <definedNames>
    <definedName name="_xlnm.Print_Area" localSheetId="0">Parametry!$A$1:$B$32</definedName>
    <definedName name="_xlnm.Print_Area" localSheetId="1">Rekapitulace!$A$1:$C$42</definedName>
    <definedName name="_xlnm.Print_Area" localSheetId="2">Rozpočet!$A$1:$H$302</definedName>
  </definedNames>
  <calcPr calcId="125725"/>
</workbook>
</file>

<file path=xl/calcChain.xml><?xml version="1.0" encoding="utf-8"?>
<calcChain xmlns="http://schemas.openxmlformats.org/spreadsheetml/2006/main">
  <c r="C41" i="3"/>
  <c r="C40"/>
  <c r="C32"/>
  <c r="B26"/>
  <c r="C26" s="1"/>
  <c r="C9"/>
  <c r="H302" i="2"/>
  <c r="G301"/>
  <c r="G300"/>
  <c r="E300"/>
  <c r="H300" s="1"/>
  <c r="H297"/>
  <c r="G297"/>
  <c r="E297"/>
  <c r="G295"/>
  <c r="E295"/>
  <c r="H293"/>
  <c r="G293"/>
  <c r="E293"/>
  <c r="H291"/>
  <c r="H289"/>
  <c r="G287"/>
  <c r="H286"/>
  <c r="G286"/>
  <c r="E286"/>
  <c r="H285"/>
  <c r="G285"/>
  <c r="E285"/>
  <c r="G284"/>
  <c r="E284"/>
  <c r="H284" s="1"/>
  <c r="H283"/>
  <c r="G283"/>
  <c r="E283"/>
  <c r="G282"/>
  <c r="E282"/>
  <c r="H282" s="1"/>
  <c r="H281"/>
  <c r="G281"/>
  <c r="E281"/>
  <c r="H279"/>
  <c r="G277"/>
  <c r="E277"/>
  <c r="H277" s="1"/>
  <c r="H276"/>
  <c r="G276"/>
  <c r="E276"/>
  <c r="H275"/>
  <c r="G275"/>
  <c r="E275"/>
  <c r="H274"/>
  <c r="G274"/>
  <c r="E274"/>
  <c r="H273"/>
  <c r="G273"/>
  <c r="E273"/>
  <c r="H272"/>
  <c r="G272"/>
  <c r="E272"/>
  <c r="H271"/>
  <c r="G271"/>
  <c r="E271"/>
  <c r="H270"/>
  <c r="G269"/>
  <c r="H269" s="1"/>
  <c r="E269"/>
  <c r="H268"/>
  <c r="H267"/>
  <c r="G267"/>
  <c r="E267"/>
  <c r="H266"/>
  <c r="H265"/>
  <c r="G265"/>
  <c r="E265"/>
  <c r="H263"/>
  <c r="G263"/>
  <c r="E263"/>
  <c r="G261"/>
  <c r="E261"/>
  <c r="H261" s="1"/>
  <c r="H259"/>
  <c r="G259"/>
  <c r="E259"/>
  <c r="H257"/>
  <c r="G257"/>
  <c r="E257"/>
  <c r="H254"/>
  <c r="G254"/>
  <c r="E254"/>
  <c r="H252"/>
  <c r="G252"/>
  <c r="E252"/>
  <c r="G250"/>
  <c r="E250"/>
  <c r="H250" s="1"/>
  <c r="H248"/>
  <c r="G248"/>
  <c r="E248"/>
  <c r="H247"/>
  <c r="G247"/>
  <c r="E247"/>
  <c r="G245"/>
  <c r="E245"/>
  <c r="H245" s="1"/>
  <c r="H242"/>
  <c r="G242"/>
  <c r="E242"/>
  <c r="H241"/>
  <c r="G241"/>
  <c r="E241"/>
  <c r="H238"/>
  <c r="G238"/>
  <c r="E238"/>
  <c r="H237"/>
  <c r="G237"/>
  <c r="E237"/>
  <c r="G234"/>
  <c r="E234"/>
  <c r="H234" s="1"/>
  <c r="H233"/>
  <c r="G233"/>
  <c r="E233"/>
  <c r="H230"/>
  <c r="G230"/>
  <c r="E230"/>
  <c r="G229"/>
  <c r="E229"/>
  <c r="H229" s="1"/>
  <c r="H228"/>
  <c r="G228"/>
  <c r="E228"/>
  <c r="G225"/>
  <c r="E225"/>
  <c r="H225" s="1"/>
  <c r="G224"/>
  <c r="E224"/>
  <c r="H224" s="1"/>
  <c r="H219"/>
  <c r="H217"/>
  <c r="H215"/>
  <c r="G215"/>
  <c r="E215"/>
  <c r="G214"/>
  <c r="H214" s="1"/>
  <c r="E214"/>
  <c r="H213"/>
  <c r="G213"/>
  <c r="E213"/>
  <c r="H212"/>
  <c r="G212"/>
  <c r="E212"/>
  <c r="H211"/>
  <c r="G211"/>
  <c r="E211"/>
  <c r="G210"/>
  <c r="E210"/>
  <c r="H209"/>
  <c r="G209"/>
  <c r="E209"/>
  <c r="H208"/>
  <c r="H207"/>
  <c r="G207"/>
  <c r="E207"/>
  <c r="H206"/>
  <c r="G206"/>
  <c r="E206"/>
  <c r="G203"/>
  <c r="H203" s="1"/>
  <c r="E203"/>
  <c r="G202"/>
  <c r="E202"/>
  <c r="H201"/>
  <c r="G201"/>
  <c r="E201"/>
  <c r="H199"/>
  <c r="H197"/>
  <c r="G197"/>
  <c r="E197"/>
  <c r="H196"/>
  <c r="G196"/>
  <c r="E196"/>
  <c r="G195"/>
  <c r="E195"/>
  <c r="H193"/>
  <c r="G193"/>
  <c r="E193"/>
  <c r="H192"/>
  <c r="G192"/>
  <c r="E192"/>
  <c r="H191"/>
  <c r="G191"/>
  <c r="E191"/>
  <c r="H190"/>
  <c r="G190"/>
  <c r="E190"/>
  <c r="G189"/>
  <c r="E189"/>
  <c r="H188"/>
  <c r="G188"/>
  <c r="E188"/>
  <c r="H187"/>
  <c r="G187"/>
  <c r="E187"/>
  <c r="G186"/>
  <c r="E186"/>
  <c r="H185"/>
  <c r="G185"/>
  <c r="E185"/>
  <c r="H184"/>
  <c r="G184"/>
  <c r="E184"/>
  <c r="H182"/>
  <c r="H180"/>
  <c r="G180"/>
  <c r="E180"/>
  <c r="G179"/>
  <c r="H179" s="1"/>
  <c r="E179"/>
  <c r="H176"/>
  <c r="G176"/>
  <c r="E176"/>
  <c r="H175"/>
  <c r="G175"/>
  <c r="E175"/>
  <c r="H174"/>
  <c r="G174"/>
  <c r="E174"/>
  <c r="H173"/>
  <c r="G173"/>
  <c r="E173"/>
  <c r="H172"/>
  <c r="G172"/>
  <c r="E172"/>
  <c r="H171"/>
  <c r="G171"/>
  <c r="E171"/>
  <c r="H170"/>
  <c r="G170"/>
  <c r="E170"/>
  <c r="G169"/>
  <c r="H169" s="1"/>
  <c r="E169"/>
  <c r="H168"/>
  <c r="G168"/>
  <c r="E168"/>
  <c r="H166"/>
  <c r="G166"/>
  <c r="E166"/>
  <c r="H164"/>
  <c r="G164"/>
  <c r="E164"/>
  <c r="H163"/>
  <c r="G163"/>
  <c r="E163"/>
  <c r="G162"/>
  <c r="E162"/>
  <c r="H160"/>
  <c r="G160"/>
  <c r="E160"/>
  <c r="H158"/>
  <c r="G158"/>
  <c r="E158"/>
  <c r="G156"/>
  <c r="E156"/>
  <c r="H155"/>
  <c r="G155"/>
  <c r="E155"/>
  <c r="H154"/>
  <c r="G154"/>
  <c r="E154"/>
  <c r="H152"/>
  <c r="G152"/>
  <c r="E152"/>
  <c r="H151"/>
  <c r="G151"/>
  <c r="E151"/>
  <c r="G150"/>
  <c r="E150"/>
  <c r="H149"/>
  <c r="G149"/>
  <c r="E149"/>
  <c r="H147"/>
  <c r="G147"/>
  <c r="E147"/>
  <c r="G146"/>
  <c r="E146"/>
  <c r="H144"/>
  <c r="G144"/>
  <c r="E144"/>
  <c r="H143"/>
  <c r="G143"/>
  <c r="E143"/>
  <c r="H142"/>
  <c r="G142"/>
  <c r="E142"/>
  <c r="H140"/>
  <c r="G140"/>
  <c r="E140"/>
  <c r="H138"/>
  <c r="G137"/>
  <c r="E137"/>
  <c r="H137" s="1"/>
  <c r="H135"/>
  <c r="G135"/>
  <c r="E135"/>
  <c r="G134"/>
  <c r="H134" s="1"/>
  <c r="E134"/>
  <c r="G133"/>
  <c r="H133" s="1"/>
  <c r="E133"/>
  <c r="H131"/>
  <c r="G131"/>
  <c r="E131"/>
  <c r="G130"/>
  <c r="E130"/>
  <c r="G128"/>
  <c r="H128" s="1"/>
  <c r="E128"/>
  <c r="H127"/>
  <c r="G127"/>
  <c r="E127"/>
  <c r="G126"/>
  <c r="E126"/>
  <c r="G124"/>
  <c r="H124" s="1"/>
  <c r="E124"/>
  <c r="G122"/>
  <c r="E122"/>
  <c r="H122" s="1"/>
  <c r="H121"/>
  <c r="G121"/>
  <c r="E121"/>
  <c r="G119"/>
  <c r="H119" s="1"/>
  <c r="E119"/>
  <c r="G117"/>
  <c r="E117"/>
  <c r="H116"/>
  <c r="G116"/>
  <c r="E116"/>
  <c r="G115"/>
  <c r="H115" s="1"/>
  <c r="E115"/>
  <c r="G114"/>
  <c r="E114"/>
  <c r="H113"/>
  <c r="G113"/>
  <c r="E113"/>
  <c r="G112"/>
  <c r="H112" s="1"/>
  <c r="E112"/>
  <c r="H110"/>
  <c r="G110"/>
  <c r="E110"/>
  <c r="H109"/>
  <c r="G109"/>
  <c r="E109"/>
  <c r="H107"/>
  <c r="G107"/>
  <c r="E107"/>
  <c r="H106"/>
  <c r="G106"/>
  <c r="E106"/>
  <c r="H105"/>
  <c r="G105"/>
  <c r="E105"/>
  <c r="H104"/>
  <c r="G104"/>
  <c r="E104"/>
  <c r="H102"/>
  <c r="G102"/>
  <c r="E102"/>
  <c r="G101"/>
  <c r="H101" s="1"/>
  <c r="E101"/>
  <c r="H100"/>
  <c r="G100"/>
  <c r="E100"/>
  <c r="H99"/>
  <c r="G99"/>
  <c r="E99"/>
  <c r="G97"/>
  <c r="E97"/>
  <c r="H96"/>
  <c r="G96"/>
  <c r="E96"/>
  <c r="H95"/>
  <c r="G95"/>
  <c r="E95"/>
  <c r="G94"/>
  <c r="E94"/>
  <c r="H93"/>
  <c r="G93"/>
  <c r="E93"/>
  <c r="H92"/>
  <c r="G92"/>
  <c r="E92"/>
  <c r="H91"/>
  <c r="G91"/>
  <c r="E91"/>
  <c r="H90"/>
  <c r="G90"/>
  <c r="E90"/>
  <c r="G89"/>
  <c r="E89"/>
  <c r="H88"/>
  <c r="G88"/>
  <c r="E88"/>
  <c r="H86"/>
  <c r="H85"/>
  <c r="G85"/>
  <c r="E85"/>
  <c r="H84"/>
  <c r="G84"/>
  <c r="E84"/>
  <c r="H83"/>
  <c r="G83"/>
  <c r="E83"/>
  <c r="G81"/>
  <c r="E81"/>
  <c r="H79"/>
  <c r="G79"/>
  <c r="E79"/>
  <c r="H78"/>
  <c r="G78"/>
  <c r="E78"/>
  <c r="G77"/>
  <c r="E77"/>
  <c r="H76"/>
  <c r="G76"/>
  <c r="E76"/>
  <c r="H75"/>
  <c r="G75"/>
  <c r="E75"/>
  <c r="G74"/>
  <c r="E74"/>
  <c r="H73"/>
  <c r="G73"/>
  <c r="E73"/>
  <c r="G71"/>
  <c r="E71"/>
  <c r="H70"/>
  <c r="G70"/>
  <c r="E70"/>
  <c r="H69"/>
  <c r="G69"/>
  <c r="E69"/>
  <c r="G67"/>
  <c r="E67"/>
  <c r="H66"/>
  <c r="G66"/>
  <c r="E66"/>
  <c r="H64"/>
  <c r="G64"/>
  <c r="E64"/>
  <c r="H63"/>
  <c r="G63"/>
  <c r="E63"/>
  <c r="G62"/>
  <c r="E62"/>
  <c r="G61"/>
  <c r="E61"/>
  <c r="H60"/>
  <c r="G60"/>
  <c r="E60"/>
  <c r="H59"/>
  <c r="G59"/>
  <c r="E59"/>
  <c r="G58"/>
  <c r="E58"/>
  <c r="G57"/>
  <c r="H57" s="1"/>
  <c r="E57"/>
  <c r="H56"/>
  <c r="G56"/>
  <c r="E56"/>
  <c r="G55"/>
  <c r="E55"/>
  <c r="H55" s="1"/>
  <c r="H54"/>
  <c r="G54"/>
  <c r="E54"/>
  <c r="G53"/>
  <c r="E53"/>
  <c r="G52"/>
  <c r="E52"/>
  <c r="H51"/>
  <c r="G51"/>
  <c r="E51"/>
  <c r="G50"/>
  <c r="E50"/>
  <c r="H48"/>
  <c r="G48"/>
  <c r="E48"/>
  <c r="H47"/>
  <c r="G47"/>
  <c r="E47"/>
  <c r="H45"/>
  <c r="G45"/>
  <c r="E45"/>
  <c r="G44"/>
  <c r="E44"/>
  <c r="G43"/>
  <c r="E43"/>
  <c r="G42"/>
  <c r="E42"/>
  <c r="H40"/>
  <c r="H38"/>
  <c r="G38"/>
  <c r="E38"/>
  <c r="H37"/>
  <c r="G37"/>
  <c r="E37"/>
  <c r="H36"/>
  <c r="G36"/>
  <c r="E36"/>
  <c r="H35"/>
  <c r="G35"/>
  <c r="E35"/>
  <c r="H34"/>
  <c r="G34"/>
  <c r="E34"/>
  <c r="G33"/>
  <c r="E33"/>
  <c r="H32"/>
  <c r="G32"/>
  <c r="E32"/>
  <c r="H31"/>
  <c r="G31"/>
  <c r="E31"/>
  <c r="G30"/>
  <c r="E30"/>
  <c r="H29"/>
  <c r="G29"/>
  <c r="E29"/>
  <c r="H28"/>
  <c r="G28"/>
  <c r="E28"/>
  <c r="H27"/>
  <c r="G27"/>
  <c r="E27"/>
  <c r="H26"/>
  <c r="G26"/>
  <c r="E26"/>
  <c r="G25"/>
  <c r="E25"/>
  <c r="H25" s="1"/>
  <c r="H24"/>
  <c r="G24"/>
  <c r="E24"/>
  <c r="H23"/>
  <c r="G23"/>
  <c r="E23"/>
  <c r="G22"/>
  <c r="E22"/>
  <c r="H22" s="1"/>
  <c r="H21"/>
  <c r="G21"/>
  <c r="E21"/>
  <c r="H20"/>
  <c r="G20"/>
  <c r="E20"/>
  <c r="G19"/>
  <c r="H19" s="1"/>
  <c r="E19"/>
  <c r="G18"/>
  <c r="E18"/>
  <c r="H17"/>
  <c r="G17"/>
  <c r="E17"/>
  <c r="H16"/>
  <c r="H14"/>
  <c r="H12"/>
  <c r="G11"/>
  <c r="H10"/>
  <c r="G10"/>
  <c r="E10"/>
  <c r="G9"/>
  <c r="E9"/>
  <c r="H9" s="1"/>
  <c r="H8"/>
  <c r="G8"/>
  <c r="E8"/>
  <c r="H7"/>
  <c r="G7"/>
  <c r="E7"/>
  <c r="H6"/>
  <c r="G6"/>
  <c r="E6"/>
  <c r="H5"/>
  <c r="G5"/>
  <c r="E5"/>
  <c r="G4"/>
  <c r="E4"/>
  <c r="H4" s="1"/>
  <c r="H3"/>
  <c r="G3"/>
  <c r="E3"/>
  <c r="E301" l="1"/>
  <c r="B41" i="3" s="1"/>
  <c r="H301" i="2"/>
  <c r="H295"/>
  <c r="H287"/>
  <c r="E287"/>
  <c r="B40" i="3" s="1"/>
  <c r="G278" i="2"/>
  <c r="C39" i="3" s="1"/>
  <c r="G288" i="2"/>
  <c r="C38" i="3" s="1"/>
  <c r="E288" i="2"/>
  <c r="B38" i="3" s="1"/>
  <c r="H278" i="2"/>
  <c r="H288"/>
  <c r="E278"/>
  <c r="B39" i="3" s="1"/>
  <c r="H210" i="2"/>
  <c r="H216" s="1"/>
  <c r="G216"/>
  <c r="C37" i="3" s="1"/>
  <c r="H195" i="2"/>
  <c r="G198"/>
  <c r="C36" i="3" s="1"/>
  <c r="H189" i="2"/>
  <c r="H186"/>
  <c r="E216"/>
  <c r="B37" i="3" s="1"/>
  <c r="H202" i="2"/>
  <c r="E198"/>
  <c r="B36" i="3" s="1"/>
  <c r="H162" i="2"/>
  <c r="H156"/>
  <c r="H150"/>
  <c r="H146"/>
  <c r="H130"/>
  <c r="H126"/>
  <c r="H117"/>
  <c r="H114"/>
  <c r="H97"/>
  <c r="H94"/>
  <c r="H89"/>
  <c r="H74"/>
  <c r="H62"/>
  <c r="H52"/>
  <c r="H44"/>
  <c r="H42"/>
  <c r="H43"/>
  <c r="H50"/>
  <c r="H53"/>
  <c r="H58"/>
  <c r="H61"/>
  <c r="H67"/>
  <c r="H71"/>
  <c r="H77"/>
  <c r="H81"/>
  <c r="G181"/>
  <c r="C35" i="3" s="1"/>
  <c r="E181" i="2"/>
  <c r="B35" i="3" s="1"/>
  <c r="H33" i="2"/>
  <c r="H30"/>
  <c r="H18"/>
  <c r="G39"/>
  <c r="C34" i="3" s="1"/>
  <c r="G218" i="2"/>
  <c r="E39"/>
  <c r="B34" i="3" s="1"/>
  <c r="E218" i="2"/>
  <c r="C5" i="3" s="1"/>
  <c r="H11" i="2"/>
  <c r="E11"/>
  <c r="B3" i="3" s="1"/>
  <c r="B4" s="1"/>
  <c r="C10" l="1"/>
  <c r="C11" s="1"/>
  <c r="H198" i="2"/>
  <c r="H181"/>
  <c r="H218"/>
  <c r="H39"/>
  <c r="C33" i="3"/>
  <c r="C6"/>
  <c r="C8" s="1"/>
  <c r="B33"/>
  <c r="B32"/>
  <c r="B7"/>
  <c r="C4"/>
  <c r="C7" l="1"/>
  <c r="C12" s="1"/>
  <c r="C20" s="1"/>
  <c r="B12"/>
  <c r="C15" l="1"/>
  <c r="C14"/>
  <c r="C19"/>
  <c r="C21" s="1"/>
  <c r="C13"/>
  <c r="C16" l="1"/>
  <c r="C22" s="1"/>
  <c r="B25" s="1"/>
  <c r="C25" s="1"/>
  <c r="C24" l="1"/>
  <c r="C27" l="1"/>
  <c r="C29"/>
  <c r="C30"/>
</calcChain>
</file>

<file path=xl/sharedStrings.xml><?xml version="1.0" encoding="utf-8"?>
<sst xmlns="http://schemas.openxmlformats.org/spreadsheetml/2006/main" count="724" uniqueCount="376">
  <si>
    <t>Název</t>
  </si>
  <si>
    <t>Hodnota</t>
  </si>
  <si>
    <t>Nadpis rekapitulace</t>
  </si>
  <si>
    <t>Akce</t>
  </si>
  <si>
    <t>Výměna elektroinstalace v obj. Dolní 51, Ostrava - Zábřeh</t>
  </si>
  <si>
    <t>Projekt</t>
  </si>
  <si>
    <t>Zařízení silnoproudé a slaboproudé elekktrotechniky</t>
  </si>
  <si>
    <t>Investor</t>
  </si>
  <si>
    <t>SMO, měst. obv. Ostrava - Jih, Ul. Horní 791/3, 700 30 Ostrava - Hrabůvka</t>
  </si>
  <si>
    <t>Z. č.</t>
  </si>
  <si>
    <t>0318</t>
  </si>
  <si>
    <t>A. č.</t>
  </si>
  <si>
    <t/>
  </si>
  <si>
    <t>Smlouva</t>
  </si>
  <si>
    <t>Vypracoval</t>
  </si>
  <si>
    <t>Ing.Novák</t>
  </si>
  <si>
    <t>Kontroloval</t>
  </si>
  <si>
    <t>Datum</t>
  </si>
  <si>
    <t>Zpracovatel</t>
  </si>
  <si>
    <t>Ing.Zdeněk Novák - NOVEL, A.Gavlase 111/32, 700 30 Ostrava</t>
  </si>
  <si>
    <t>CÚ</t>
  </si>
  <si>
    <t>1/2018</t>
  </si>
  <si>
    <t>Poznámka</t>
  </si>
  <si>
    <t>Cenová soustava RTS, položky nezatříděny</t>
  </si>
  <si>
    <t>Doprava dodávek  (3,6) %</t>
  </si>
  <si>
    <t>3,60</t>
  </si>
  <si>
    <t>Přesun dodávek  (1) %</t>
  </si>
  <si>
    <t>1,00</t>
  </si>
  <si>
    <t>PPV  (1 nebo 6) %</t>
  </si>
  <si>
    <t>2,00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</si>
  <si>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</si>
  <si>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</si>
  <si>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</si>
  <si>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</si>
  <si>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</si>
  <si>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</si>
  <si>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3,25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</si>
  <si>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</si>
  <si>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</si>
  <si>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</si>
  <si>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</si>
  <si>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</si>
  <si>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</si>
  <si>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</si>
  <si>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</si>
  <si>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</si>
  <si>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</si>
  <si>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</si>
  <si>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0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</si>
  <si>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</si>
  <si>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</si>
  <si>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</si>
  <si>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</si>
  <si>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</si>
  <si>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</si>
  <si>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</si>
  <si>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</si>
  <si>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</si>
  <si>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1. DODÁVKY</t>
  </si>
  <si>
    <t>Rozváděč RE/ HR, spec. dle vč.07</t>
  </si>
  <si>
    <t>ks</t>
  </si>
  <si>
    <t>Hlavní ochranná přípojnice HOP, spec. dle vč.08</t>
  </si>
  <si>
    <t>Rozvaděč R01, spec. dle vč.09</t>
  </si>
  <si>
    <t>Rozváděč R1, spec. dle vč.10</t>
  </si>
  <si>
    <t>Rozváděč R2, spec. dle vč.11</t>
  </si>
  <si>
    <t>Rozváděč R3, spec. dle vč.12</t>
  </si>
  <si>
    <t>Rozváděč RG, spec. dle vč.13</t>
  </si>
  <si>
    <t>Skříň přepěťových ochran NN do zdiva omítku, standard ČEZ, vybavená 1x poj. sada FH000-3A/T, 3xgG40A, 1x svodič přepětí SPD třídy T1+T2, vzor FLP-B+C MAXI/3, IP40/00</t>
  </si>
  <si>
    <t>Dodávky - celkem</t>
  </si>
  <si>
    <t>2. Montážní materiál a práce</t>
  </si>
  <si>
    <t>2.1 Svítidla a světelné zdroje</t>
  </si>
  <si>
    <t>SVÍTIDLA VČETNĚ SVĚTELNÝCH ZDROJŮ, PŘEDŘADNÝCH ČÁSTÍ A DALŠÍHO PŘÍSLUŠENSTVÍ,vč.poplatku za recyklaci. Případně použité typy svítidel jsou uvedeny jako vzor, přičemž lze použít srovnatelný ekvivalent</t>
  </si>
  <si>
    <t>B1 - Svítidlo typ "B1" dle Legendy svítidel v příloze č. 01-TZ, dodávka,montáž a připojení</t>
  </si>
  <si>
    <t>B2 - Svítidlo typ "B2" dle Legendy svítidel v příloze č. 01-TZ, dodávka,montáž a připojení</t>
  </si>
  <si>
    <t>B3 - Svítidlo typ "B3" dle Legendy svítidel v příloze č. 01-TZ, dodávka,montáž a připojení</t>
  </si>
  <si>
    <t>B4 - Svítidlo typ "B3" dle Legendy svítidel v příloze č. 01-TZ, dodávka,montáž a připojení</t>
  </si>
  <si>
    <t>C1 - Svítidlo typ "C1" dle Legendy svítidel v příloze č. 01-TZ, dodávka,montáž a připojení</t>
  </si>
  <si>
    <t>C2 - Svítidlo typ "C2" dle Legendy svítidel v příloze č. 01-TZ, dodávka,montáž a připojení</t>
  </si>
  <si>
    <t>D1 - Svítidlo typ "D1" dle Legendy svítidel v příloze č. 01-TZ, dodávka,montáž a připojení</t>
  </si>
  <si>
    <t>D2 - Svítidlo typ "D2" dle Legendy svítidel v příloze č. 01-TZ, dodávka,montáž a připojení</t>
  </si>
  <si>
    <t>D3 - Svítidlo typ "D3" dle Legendy svítidel v příloze č. 01-TZ, dodávka,montáž a připojení</t>
  </si>
  <si>
    <t>E - Svítidlo typ "E" dle Legendy svítidel v příloze č. 01-TZ, dodávka,montáž a připojení</t>
  </si>
  <si>
    <t>H1 - Svítidlo typ "H1" dle Legendy svítidel v příloze č. 01-TZ, dodávka,montáž a připojení</t>
  </si>
  <si>
    <t>H2 - Svítidlo typ "H2" dle Legendy svítidel v příloze č. 01-TZ, dodávka,montáž a připojení</t>
  </si>
  <si>
    <t>J - Svítidlo typ "J" dle Legendy svítidel v příloze č. 01-TZ, dodávka,montáž a připojení</t>
  </si>
  <si>
    <t>M - Svítidlo typ "M" dle Legendy svítidel v příloze č. 01-TZ, dodávka,montáž a připojení</t>
  </si>
  <si>
    <t>m</t>
  </si>
  <si>
    <t>M - Příslušenství svítidla - proudový zdroj AC230/DC24V/100VA</t>
  </si>
  <si>
    <t>R1 - Svítidlo typ "R" dle Legendy svítidel v příloze č. 01-TZ, dodávka,montáž a připojení</t>
  </si>
  <si>
    <t>R2 - Svítidlo typ ""R"" dle Legendy svítidel v příloze č. 01-TZ, dodávka,montáž a připojení"</t>
  </si>
  <si>
    <t>R3 - Svítidlo typ "R" dle Legendy svítidel v příloze č. 01-TZ, dodávka,montáž a připojení</t>
  </si>
  <si>
    <t>X1 - Svítidlo typ "X1" dle Legendy svítidel v příloze č. 01-TZ, dodávka,montáž a připojení</t>
  </si>
  <si>
    <t>Y - Svítidlo typ "Y" dle Legendy svítidel v příloze č. 01-TZ, dodávka,montáž a připojení</t>
  </si>
  <si>
    <t>Z - Svítidlo typ "Z" dle Legendy svítidel v příloze č. 01-TZ, dodávka,montáž a připojení</t>
  </si>
  <si>
    <t>Demontáž a opětná montáž stávajícího svítidla vč. zapojení</t>
  </si>
  <si>
    <t>2.1 Svítidla a světelné zdroje - celkem</t>
  </si>
  <si>
    <t>2.2 Elektromontážní materiál a práce</t>
  </si>
  <si>
    <t>KP 67/2 KRABICE PŘÍSTROJOVÁ PRO VÍCENÁSOBNÉ RÁMEČKY</t>
  </si>
  <si>
    <t>KU 68-1902 KRABICE ODBOČNÁ S VÍČKEM</t>
  </si>
  <si>
    <t>KOM 97 KRABICE ODBOČNÁ S VÍČKEM</t>
  </si>
  <si>
    <t>KO 125 KRABICE ODBOČNÁ</t>
  </si>
  <si>
    <t>KABELOVÉ KRABICOVÉ ROZVODKY IP 65, KABEL. VÝSTUPY S METRICKÝMI VÝVODKAMI, BARVA ŠEDÁ RAL7035, TERMOPLAST</t>
  </si>
  <si>
    <t>D 9125 1,5-2,5 mm2, Cu, 5 pól. svorkovnice, s vnějším upevněním</t>
  </si>
  <si>
    <t>K 9065 2,5-6 mm2, Cu,  5 pól. svorkovnice</t>
  </si>
  <si>
    <t>SVORKOVNICE KRABICOVÁ bezšroubová</t>
  </si>
  <si>
    <t>273-104 3x1-2,5mm2</t>
  </si>
  <si>
    <t>273-105 5x1-2,5mm2</t>
  </si>
  <si>
    <t>273-403 3x1,5-4mm2</t>
  </si>
  <si>
    <t>TRUBKA OHEBNÁ - d20/750N</t>
  </si>
  <si>
    <t>TRUBKA OHEBNÁ -d25/ 750N</t>
  </si>
  <si>
    <t>TRUBKA OHEBNÁ - d32/ 750N</t>
  </si>
  <si>
    <t>TRUBKA TUHÁ PVC d20/ 750N,barva tmavě šedá</t>
  </si>
  <si>
    <t>TRUBKA TUHÁ PVC d25/750N, tmavě šedá</t>
  </si>
  <si>
    <t>TRUBKA TUHÁ PVC d32/750N,barva tmavě šedá</t>
  </si>
  <si>
    <t>TRUBKA KORUNGOVANÁ ZEMNÍ DN 80mm</t>
  </si>
  <si>
    <t>LV 18X13 LIŠTA VKLÁDACÍ (3m)</t>
  </si>
  <si>
    <t>LV 24X22 LIŠTA VKLÁDACÍ (2m v kartonu)</t>
  </si>
  <si>
    <t>LHD 40x20 LIŠTA HRANATÁ (3m) - DVOJITÝ ZÁMEK</t>
  </si>
  <si>
    <t>SP 200X4.5 PÁSEK STAHOVACÍ</t>
  </si>
  <si>
    <t>SP 280X4.5 PÁSEK STAHOVACÍ</t>
  </si>
  <si>
    <t>STÍTKY OZNAČOVACÍ</t>
  </si>
  <si>
    <t>Označovací štítek kabelový</t>
  </si>
  <si>
    <t>Označovací štítek na zásuvky</t>
  </si>
  <si>
    <t>OCEL.NOSNÉ KONSTR.PRO PŘÍSTR.</t>
  </si>
  <si>
    <t>do 5kg</t>
  </si>
  <si>
    <t>do 10kg</t>
  </si>
  <si>
    <t>do 50kg</t>
  </si>
  <si>
    <t xml:space="preserve">KABELOVÝ ŽLAB PLECHOVÝ, ŽÁROVĚ ZINKOVANÝ, VČETNĚ ZÁVĚSŮ,KONZOL, ROHŮ, SPOJ. MAT. A PŘÍSL. S VÍKEM. </t>
  </si>
  <si>
    <t>62/50 žlab s víkem</t>
  </si>
  <si>
    <t>125/50 žlab s víkem</t>
  </si>
  <si>
    <t>PK 130X70 D PARAPETNÍ KANÁL PVC</t>
  </si>
  <si>
    <t>PK 170X70 D PARAPETNÍ KANÁL PVC</t>
  </si>
  <si>
    <t>Kovová stínící přepážka pro PK</t>
  </si>
  <si>
    <t>Krabice přístrojová pro PK (počet i pro slp)</t>
  </si>
  <si>
    <t>Zásuvka vestavná AC230V/16A, modulární koncepce 45/45mm pro vestavbu do parapet. žlabu, barva bílá, design Schrack nebo ekvivalent, dodávka, montáž, zapojení</t>
  </si>
  <si>
    <t>PROTIPOŽÁRNÍ PŘEPÁŽKY EI60 DP1</t>
  </si>
  <si>
    <t xml:space="preserve"> Protip.průchod stěnou,stropem t 30cm</t>
  </si>
  <si>
    <t>m2</t>
  </si>
  <si>
    <t>MONTÁŽ ROZVODNIC</t>
  </si>
  <si>
    <t xml:space="preserve"> Do  50 kg</t>
  </si>
  <si>
    <t xml:space="preserve"> Do 100 kg</t>
  </si>
  <si>
    <t xml:space="preserve"> Do  200 kg</t>
  </si>
  <si>
    <t>VODIČE,KABELY, ŠŇŮRY</t>
  </si>
  <si>
    <t>KABEL SILOVÝ,IZOLACE PVC</t>
  </si>
  <si>
    <t>CYKY 2Ox1.5 mm2, pevně</t>
  </si>
  <si>
    <t>CYKY 3Ox1.5 mm2, pevně</t>
  </si>
  <si>
    <t>CYKY 3Jx1.5 mm2, pevně</t>
  </si>
  <si>
    <t>CYKY 3Jx2.5 mm2, pevně</t>
  </si>
  <si>
    <t>CYKY 5Jx1.5 mm2, pevně</t>
  </si>
  <si>
    <t>CYKY 5Jx2.5 mm2, pevně</t>
  </si>
  <si>
    <t>CYKY 5Jx4 mm2, pevně</t>
  </si>
  <si>
    <t>CYKY 5Jx6 mm2, pevně</t>
  </si>
  <si>
    <t>CYKY 5Jx10 mm2, pevně</t>
  </si>
  <si>
    <t>AYKY-J 4x25  mm2 , pevně</t>
  </si>
  <si>
    <t>ŠNŮRA STŘEDNÍ,IZOLACE KAUČUK</t>
  </si>
  <si>
    <t>H07RN-F 3Gx1.5 mm2, pevně</t>
  </si>
  <si>
    <t>H07RN-F 3Gx2.5 mm2, pevně</t>
  </si>
  <si>
    <t>H07RN-F 5Gx1.5 mm2, pevně</t>
  </si>
  <si>
    <t>H07RN-F 5Gx2.5 mm2, pevně</t>
  </si>
  <si>
    <t>UKONČENÍ KABELŮ SMRŠŤOVACÍ ZÁKLOPKOU</t>
  </si>
  <si>
    <t xml:space="preserve"> do 3x4  mm2</t>
  </si>
  <si>
    <t xml:space="preserve"> do 5x4   mm2</t>
  </si>
  <si>
    <t xml:space="preserve"> do 5x10  mm2</t>
  </si>
  <si>
    <t>do 5x25  mm2</t>
  </si>
  <si>
    <t>UKONČENÍ ŠŇŮR V GUMOVÉ HADICI SE ZAPOJENÍM</t>
  </si>
  <si>
    <t>do 3x4   mm2</t>
  </si>
  <si>
    <t>do 5x6   mm2</t>
  </si>
  <si>
    <t>SPÍNAČE, PŘEPÍNAČE modulární koncepce, vícenásobné  rámečky, kompletní vč. krytek, rámečků a signálek, barva bílá, design Schneider UNICA nebo ekvivalent</t>
  </si>
  <si>
    <t>Jednopólový, řazení 1</t>
  </si>
  <si>
    <t>Sériový, řazení 5</t>
  </si>
  <si>
    <t>Střídavý, řazení 6</t>
  </si>
  <si>
    <t>Jednopólový se signální doutnavkou, řazení 1S</t>
  </si>
  <si>
    <t>Talč.ovládač zapínací s orientační doutnavkou, řazení 1/0S</t>
  </si>
  <si>
    <t>Automatický pohybový spínač se soumrak.čidlem, stropní provedení, 360 st., AC230V/ 320W, bílý, venkovní provedení IP65</t>
  </si>
  <si>
    <t>ZÁSUVKA nástěnné AC230V/16A, modulární koncepce, vícenásobné , barva bílá/ pro PC hnědá, design Schneider UNICA nebo ekvivalent</t>
  </si>
  <si>
    <t>Jednonásobná, chráněná</t>
  </si>
  <si>
    <t>Rámečky k zásuvkám</t>
  </si>
  <si>
    <t>Jednoduchý</t>
  </si>
  <si>
    <t>Dvojnásobný</t>
  </si>
  <si>
    <t>SPORÁKOVA PŘÍPOJKA 3-POLOVÁ s indikační LED</t>
  </si>
  <si>
    <t>400V/16A , modulární koncepce , vícenásobné rámečky, design UNICA nebo ekvivalent</t>
  </si>
  <si>
    <t>SPÍNAČ nástěnný, vzor ABB Variant+ nebo ekvivalent, IP54 plast</t>
  </si>
  <si>
    <t>Jednopólový, řazení 1, plast IP54</t>
  </si>
  <si>
    <t>Jednopólový, řazení 1So se sig.doutnavkou, plast IP54</t>
  </si>
  <si>
    <t>ZÁSUVKA nástěnná AC230V/16A, vzor ABB Variant+ nebo ekvivalent. IP54, plast</t>
  </si>
  <si>
    <t>Jednonásobná s víčkem, plast, IP54, vzor ABB Variant+ nebo ekvivalent</t>
  </si>
  <si>
    <t>Dvojnásobná, plast, IP54, vzor ABB Variant+ nebo ekvivalent</t>
  </si>
  <si>
    <t>ZÁSUVKA PRŮMYSLOVÁ NÁSTĚNNÁ</t>
  </si>
  <si>
    <t>16A,400V,3p+N+E plast, IP66</t>
  </si>
  <si>
    <t>32A,400V,3p+N+E, samec, plast, IP66</t>
  </si>
  <si>
    <t>Zásuvka průmyslová venkovní nástěnná , kombinovaná AC400V/16A/5p+AC230V/16A (s poj.), plast, IP66</t>
  </si>
  <si>
    <t>SPÍNAČ</t>
  </si>
  <si>
    <t>3536N-C03252 11 Spínač stiskací ABB PRESSTO nebo ekvivalent, zapuštěný, se signalizační doutnavkou; řazení 3; b. bílá / bílá, 400V/25A</t>
  </si>
  <si>
    <t>UZEMNĚNÍ, POTENCIÁLOVÉ VYROVNÁNÍ</t>
  </si>
  <si>
    <t>EKVIPOTENCIONÁLNÍ SVORKOVNICE</t>
  </si>
  <si>
    <t>EPS1 s krytem</t>
  </si>
  <si>
    <t>ZEMNÍCÍ SVORKA</t>
  </si>
  <si>
    <t>ZS4 zemnicí svorka na baterie</t>
  </si>
  <si>
    <t>ZSA16 zemnicí svorka na potrubí</t>
  </si>
  <si>
    <t>Cu pás.ZS16 Pásek uzemňovací Cu, 0.5m</t>
  </si>
  <si>
    <t>Svorka</t>
  </si>
  <si>
    <t>ST01 na vodovodní potrubí</t>
  </si>
  <si>
    <t>ST03 na vodovodní potrubí</t>
  </si>
  <si>
    <t>VODIČ JEDNOŽILOVÝ, IZOLACE PVC, CYA (H07V-K)</t>
  </si>
  <si>
    <t>CY 6 mm2,ZŽ, pevně</t>
  </si>
  <si>
    <t>CYA 10 mm2,ZŽ, pevně</t>
  </si>
  <si>
    <t>CYA 16 mm2,ZŽ, pevně</t>
  </si>
  <si>
    <t>CYA 25 mm2,ZŽ, pevně</t>
  </si>
  <si>
    <t>UKONČENÍ  VODIČŮ KABELOVÝMI OKY LISOVACÍMI  S PŘIPOJENÍM , oka Cu pocínovná dle DIN46234</t>
  </si>
  <si>
    <t xml:space="preserve"> Do   6   mm2</t>
  </si>
  <si>
    <t xml:space="preserve"> Do  16   mm2</t>
  </si>
  <si>
    <t xml:space="preserve"> Do  35   mm2</t>
  </si>
  <si>
    <t>OCELOVÝ DRÁT POZINKOVANÝ</t>
  </si>
  <si>
    <t>Drát 10 drát ø 10mm(0,62kg/m), pevně</t>
  </si>
  <si>
    <t>OCELOVÝ PÁSEK POZINKOVANÝ</t>
  </si>
  <si>
    <t>Páska 30x4 páska 30x4 (0,95 kg/m), pevně</t>
  </si>
  <si>
    <t>SR02 odbočná a spojovací</t>
  </si>
  <si>
    <t>SR03 zemnící pásek - drát</t>
  </si>
  <si>
    <t>SJ01 k zemnící tyči 2xM8</t>
  </si>
  <si>
    <t>ZEMNIČE</t>
  </si>
  <si>
    <t>ZT 2,0k zemnící tyč z křížového profilu, L 2000mm</t>
  </si>
  <si>
    <t>HODINOVE ZUCTOVACI SAZBY</t>
  </si>
  <si>
    <t xml:space="preserve"> Demontaz stavajiciho elektro zarizeni a rozvodů,včetně likvidace</t>
  </si>
  <si>
    <t>hod</t>
  </si>
  <si>
    <t>Demontáž a opět. montáž obložení - sklep</t>
  </si>
  <si>
    <t xml:space="preserve"> Vyhledani pripojovaciho mista</t>
  </si>
  <si>
    <t xml:space="preserve"> Napojeni na stavajici zarizeni</t>
  </si>
  <si>
    <t>Přepojení stáv. zařízení</t>
  </si>
  <si>
    <t xml:space="preserve"> Zauceni obsluhy</t>
  </si>
  <si>
    <t xml:space="preserve"> Zabezpeceni pracoviste</t>
  </si>
  <si>
    <t xml:space="preserve"> Dokončovací práce, vypínání vedení</t>
  </si>
  <si>
    <t>Spolupráce s PDS ČEZ Distribuce při zapojování a zkouškách</t>
  </si>
  <si>
    <t>PROVEDENI REVIZNICH ZKOUSEK</t>
  </si>
  <si>
    <t>DLE CSN 331500</t>
  </si>
  <si>
    <t xml:space="preserve"> Revizni technik - výchozí revize elektroinstalace vč. nových zemnících přívodů</t>
  </si>
  <si>
    <t xml:space="preserve"> Spoluprace s reviz.technikem</t>
  </si>
  <si>
    <t>2.2 Elektromontážní materiál a práce - celkem</t>
  </si>
  <si>
    <t>2.3 Telefonní a datové rozvody</t>
  </si>
  <si>
    <t>KO 100 KRABICE ODBOČNÁ S VÍČKEM</t>
  </si>
  <si>
    <t>LH 60X40 LIŠTA HRANATÁ (2m v kartonu)</t>
  </si>
  <si>
    <t>SDĚLOVACÍ KABEL TWIST PAIR</t>
  </si>
  <si>
    <t>Kabel UTP Cat.6, LSOH plášť 332-1, zatažení</t>
  </si>
  <si>
    <t>Měření metalických kabelů, stejnosměrné a střídavé</t>
  </si>
  <si>
    <t>pár</t>
  </si>
  <si>
    <t xml:space="preserve">  Demontáž stávajících slaboproudých rozvodů a zařízení</t>
  </si>
  <si>
    <t>2.3 Telefonní a datové rozvody  - celkem</t>
  </si>
  <si>
    <t>2.4 Domovní signalizace</t>
  </si>
  <si>
    <t>KABEL SDĚLOVACÍ,STÁČ.PÁRY,</t>
  </si>
  <si>
    <t>IZOLACE PVC</t>
  </si>
  <si>
    <t>SYKY  5 x 2 x 0,5 , zatažení</t>
  </si>
  <si>
    <t>Zapojení vícepárových kabelů do 25p. (1 pár na 1 konci)</t>
  </si>
  <si>
    <t>KOMPONENTY SYSTÉMU PRO DOMOVNÍ KOMUNIKACI domácí telefon, Urmet nebo ekvivalent</t>
  </si>
  <si>
    <t>Síťový napaječ na DIN lištu pro DT, ovl. el. zámku, vniř. zvonky a vnitřní komunikaci, montáž do silového rozvaděče R1</t>
  </si>
  <si>
    <t>Telefon domácí analog. bílý, nástěnné provedení, pro vnitřní komunikaci do 5 přístrojů</t>
  </si>
  <si>
    <t>El. dveřní vrátný kompletní pod omítku, venk. provedení se stříškou, tlač. volba pro 5 účastníků, antivandal, nerez</t>
  </si>
  <si>
    <t>Bytový zvonek 3-5-8V nástěnný</t>
  </si>
  <si>
    <t>Dveřní el. zámek s aretací vzor Befo</t>
  </si>
  <si>
    <t>Úprava dveří pro instalaci el. zámku</t>
  </si>
  <si>
    <t>2.4 Domovní signalizace - celkem</t>
  </si>
  <si>
    <t>Podružný materiál</t>
  </si>
  <si>
    <t>2. Montážní materiál a práce - celkem</t>
  </si>
  <si>
    <t>3. STAVEBNÍ VÝPOMOC A SOUVISEJÍCÍ ČINNOSTI</t>
  </si>
  <si>
    <t>3.1 Stavební výpomoc</t>
  </si>
  <si>
    <t>VYSEKANI KAPES VE ZDIVU</t>
  </si>
  <si>
    <t>CIHELNEM PRO KRABICE</t>
  </si>
  <si>
    <t xml:space="preserve"> 100x100x50 mm</t>
  </si>
  <si>
    <t xml:space="preserve"> 150x150x100 mm</t>
  </si>
  <si>
    <t>VYBOURANI OTVORU VE ZDIVU</t>
  </si>
  <si>
    <t>CIHELNEM DO PRUMERU 60mm</t>
  </si>
  <si>
    <t xml:space="preserve"> Stena do 150mm</t>
  </si>
  <si>
    <t xml:space="preserve"> Stena do 300mm</t>
  </si>
  <si>
    <t xml:space="preserve"> Stena do 450-600mm</t>
  </si>
  <si>
    <t>VYSEKANI RYH PRO VODICE</t>
  </si>
  <si>
    <t>V OMITCE STROPU</t>
  </si>
  <si>
    <t xml:space="preserve"> Sire 30 mm</t>
  </si>
  <si>
    <t xml:space="preserve"> Sire 50 mm</t>
  </si>
  <si>
    <t>VYSEKANI RYH VE ZDIVU</t>
  </si>
  <si>
    <t>CIHELNEM - HLOUBKA 30mm</t>
  </si>
  <si>
    <t xml:space="preserve"> Sire 70 mm</t>
  </si>
  <si>
    <t>CIHELNEM - HLOUBKA 50mm</t>
  </si>
  <si>
    <t xml:space="preserve"> Sire 150 mm</t>
  </si>
  <si>
    <t>VYSEKANI RYH VE ZDIVU CIHELNÉM</t>
  </si>
  <si>
    <t>HLOUBKA 120mm</t>
  </si>
  <si>
    <t xml:space="preserve"> Sire 200 mm</t>
  </si>
  <si>
    <t>VYVRTÁNÍ PROSTUPU VE STĚNĚ ČI STROPU   BETONOVÉM DO PRŮMĚRU 100mm</t>
  </si>
  <si>
    <t xml:space="preserve"> Stropu do 300mm</t>
  </si>
  <si>
    <t xml:space="preserve"> Stena do 600mm</t>
  </si>
  <si>
    <t>BOURANI ZDIVA</t>
  </si>
  <si>
    <t xml:space="preserve"> Stena do tl. 600mm</t>
  </si>
  <si>
    <t>m3</t>
  </si>
  <si>
    <t xml:space="preserve">ZAZDIVKA KAPES PO PŮVODNÍCH KRABICÍCH </t>
  </si>
  <si>
    <t>ve zdivu do plochy 1,0 dm2</t>
  </si>
  <si>
    <t>ZAZDIVKY OTVORŮ VE ZDIVU O PLOŠE DO 2,25dm2</t>
  </si>
  <si>
    <t>Stena do 600mm</t>
  </si>
  <si>
    <t>ZABETONOVANI OTVORU O PLOSE</t>
  </si>
  <si>
    <t>DO 0.25 m2 VE STROPU</t>
  </si>
  <si>
    <t xml:space="preserve"> Vcetne vyztuze</t>
  </si>
  <si>
    <t>HRUBA VYPLN RYH MALTOU</t>
  </si>
  <si>
    <t xml:space="preserve"> Jakekoliv sire</t>
  </si>
  <si>
    <t>OMITKA RYH VE STENACH MALTOU</t>
  </si>
  <si>
    <t xml:space="preserve"> Sire do 150 mm</t>
  </si>
  <si>
    <t>OMITKA RYH VE STROPECH MALTOU</t>
  </si>
  <si>
    <t>LESENI LEHKE PRACOVNI O VYSCE LEŠEŇOVÉ PODLAHY</t>
  </si>
  <si>
    <t xml:space="preserve"> Do 3.5 m ve schodišť.prostoru</t>
  </si>
  <si>
    <t>OPRAVY STÁVAJÍCÍCH OMÍTEK /hl. chodby+ schodiště</t>
  </si>
  <si>
    <t>Příprava podkladu/ zdrsnění, penetrace, omítka vápennocementová štuková hladká, jednovrstvá, tloušťky do 5mm</t>
  </si>
  <si>
    <t>OPRAVY VYBOURANÝCH OBKLADŮ STĚN</t>
  </si>
  <si>
    <t>Obklad stěn keramických 20/20cm, vč. přípravy podkladu, spárování</t>
  </si>
  <si>
    <t>VÝMALBA STĚN A STROPŮ</t>
  </si>
  <si>
    <t>Příprava stěn a stropů před malbou podle potřeby odprášením nebo mytím</t>
  </si>
  <si>
    <t>Odstranění původních nátěrů škrábáním, vytmelení děr a nerovností</t>
  </si>
  <si>
    <t>Vnitřní malby stěn bezprašným nátěrem barvy bílé nebo dle výběru objednatele, 1x základní vrstva, 1x sytá krycí vrstva, včetně nátěrových hmot</t>
  </si>
  <si>
    <t>Vnitřní malby stropů bezprašným nátěrem barvy bílé nebo dle výběru objednatele, 1x základní vrstva, 1x sytá krycí vrstva, včetně nátěrových hmot</t>
  </si>
  <si>
    <t>Omývatelný nátěr soklů 2-vrstvý (olejový nebo akryl.), barev.odstín dle výběru uživatele</t>
  </si>
  <si>
    <t>Hrubý úklid budov zametáním s přesunem odpadu</t>
  </si>
  <si>
    <t>Likvidace odpadu s odvozem do 20km</t>
  </si>
  <si>
    <t>t</t>
  </si>
  <si>
    <t>Stavební výpomoc - celkem</t>
  </si>
  <si>
    <t>3.2 Související činnosti</t>
  </si>
  <si>
    <t>Zakrytí podlahových ploch vlnitou papírovou lepenkou a PVC folií, odstranění zakrytí</t>
  </si>
  <si>
    <t>Čištení budov mytím - ploch dveří vč.rámů, obkladů stěn, ploch vest. nábytku</t>
  </si>
  <si>
    <t>Čištení budov mytím - ploch oken vč. rámů, oboustranně</t>
  </si>
  <si>
    <t>Mokrý úklid podlahových ploch</t>
  </si>
  <si>
    <t>Odklizení a zakrytí nábytku, opětné nastěhování, očista + úklid</t>
  </si>
  <si>
    <t>Pronájem 1ks kontejnerů na uskladnění mobiliáře - skladový kontejner SK 1103089, vč. dopravy z místa uskladnění na stavbu a zpět (2x16km), naložení a vyložení, náklady na zapujční dobu 2 měsíce</t>
  </si>
  <si>
    <t>kpt</t>
  </si>
  <si>
    <t>Související činnosti - celkem</t>
  </si>
  <si>
    <t>Stavební výpomoc a související činnosti - celkem</t>
  </si>
  <si>
    <t>4. ZEMNÍ PRÁCE</t>
  </si>
  <si>
    <t>Zemní práce pro uzemnění a bleskosvod</t>
  </si>
  <si>
    <t>VYTÝČENÍ TRATI</t>
  </si>
  <si>
    <t xml:space="preserve"> Venkovní vedení nn v nepřehledném terénu</t>
  </si>
  <si>
    <t>HLOUBENÍ KABELOVÉ RÝHY V ZEMNÍNĚ TŘÍDY 3</t>
  </si>
  <si>
    <t xml:space="preserve"> Šíře 350mm,hloubka 700mm</t>
  </si>
  <si>
    <t>ZÁHOZ KABEL.RÝHY-ZEMINA TŘ.3</t>
  </si>
  <si>
    <t>PROVIZORNÍ ÚPRAVA TERÉNU</t>
  </si>
  <si>
    <t>V PŘÍRODNÍ ZEMINĚ</t>
  </si>
  <si>
    <t xml:space="preserve"> Zemina třídy 3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</si>
  <si>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</si>
  <si>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</si>
  <si>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</si>
  <si>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</si>
  <si>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</si>
  <si>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</si>
  <si>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</si>
  <si>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</si>
  <si>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</si>
  <si>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2,00%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</si>
  <si>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</si>
  <si>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</si>
  <si>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</si>
  <si>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</si>
  <si>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</si>
  <si>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</si>
  <si>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</si>
  <si>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</si>
  <si>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</si>
  <si>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3,25%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</si>
  <si>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</si>
  <si>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</si>
  <si>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</si>
  <si>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</si>
  <si>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</si>
  <si>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0%</t>
  </si>
  <si>
    <t>Náklady celkem s DPH</t>
  </si>
  <si>
    <t>Roční nárůst cen 0,00%</t>
  </si>
  <si>
    <t>Součty odstavců</t>
  </si>
  <si>
    <t xml:space="preserve">  2.1 Svítidla a světelné zdroje</t>
  </si>
  <si>
    <t xml:space="preserve">  2.2 Elektromontážní materiál a práce</t>
  </si>
  <si>
    <t xml:space="preserve">  2.3 Telefonní a datové rozvody</t>
  </si>
  <si>
    <t xml:space="preserve">  2.4 Domovní signalizace</t>
  </si>
  <si>
    <t xml:space="preserve">  3.1 Stavební výpomoc</t>
  </si>
  <si>
    <t xml:space="preserve">  3.2 Související činnosti</t>
  </si>
  <si>
    <t>CZK</t>
  </si>
  <si>
    <t>02. Soupis prací</t>
  </si>
  <si>
    <t>6/2018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</si>
</sst>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4" fillId="5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2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5" fillId="6" borderId="1" xfId="0" applyNumberFormat="1" applyFont="1" applyFill="1" applyBorder="1" applyAlignment="1">
      <alignment horizontal="left"/>
    </xf>
    <xf numFmtId="4" fontId="5" fillId="6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left"/>
    </xf>
    <xf numFmtId="0" fontId="0" fillId="0" borderId="1" xfId="0" applyFont="1" applyBorder="1"/>
    <xf numFmtId="0" fontId="0" fillId="0" borderId="0" xfId="0" applyFont="1" applyProtection="1"/>
    <xf numFmtId="0" fontId="0" fillId="0" borderId="0" xfId="0" applyFont="1"/>
    <xf numFmtId="49" fontId="3" fillId="3" borderId="1" xfId="0" applyNumberFormat="1" applyFont="1" applyFill="1" applyBorder="1" applyAlignment="1">
      <alignment horizontal="left"/>
    </xf>
    <xf numFmtId="4" fontId="3" fillId="3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3" fillId="3" borderId="1" xfId="0" applyNumberFormat="1" applyFont="1" applyFill="1" applyBorder="1" applyAlignment="1">
      <alignment horizontal="left"/>
    </xf>
    <xf numFmtId="49" fontId="0" fillId="0" borderId="0" xfId="0" applyNumberFormat="1" applyFont="1"/>
    <xf numFmtId="4" fontId="0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4"/>
  <sheetViews>
    <sheetView tabSelected="1" zoomScaleNormal="100" workbookViewId="0">
      <selection activeCell="B18" sqref="B18"/>
    </sheetView>
  </sheetViews>
  <sheetFormatPr defaultRowHeight="15"/>
  <cols>
    <col min="1" max="1" width="28" style="1" bestFit="1" customWidth="1"/>
    <col min="2" max="2" width="66.140625" style="1" bestFit="1" customWidth="1"/>
    <col min="3" max="3" width="0" hidden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 ht="15.75">
      <c r="A2" s="2" t="s">
        <v>2</v>
      </c>
      <c r="B2" s="4" t="s">
        <v>374</v>
      </c>
      <c r="C2" s="3"/>
    </row>
    <row r="3" spans="1:3">
      <c r="A3" s="2" t="s">
        <v>3</v>
      </c>
      <c r="B3" s="5" t="s">
        <v>4</v>
      </c>
      <c r="C3" s="3"/>
    </row>
    <row r="4" spans="1:3">
      <c r="A4" s="2" t="s">
        <v>5</v>
      </c>
      <c r="B4" s="5" t="s">
        <v>6</v>
      </c>
      <c r="C4" s="3"/>
    </row>
    <row r="5" spans="1:3">
      <c r="A5" s="2" t="s">
        <v>7</v>
      </c>
      <c r="B5" s="5" t="s">
        <v>8</v>
      </c>
      <c r="C5" s="3"/>
    </row>
    <row r="6" spans="1:3">
      <c r="A6" s="2" t="s">
        <v>9</v>
      </c>
      <c r="B6" s="5" t="s">
        <v>10</v>
      </c>
      <c r="C6" s="3"/>
    </row>
    <row r="7" spans="1:3">
      <c r="A7" s="2" t="s">
        <v>11</v>
      </c>
      <c r="B7" s="5" t="s">
        <v>12</v>
      </c>
      <c r="C7" s="3"/>
    </row>
    <row r="8" spans="1:3">
      <c r="A8" s="2" t="s">
        <v>13</v>
      </c>
      <c r="B8" s="5" t="s">
        <v>12</v>
      </c>
      <c r="C8" s="3"/>
    </row>
    <row r="9" spans="1:3">
      <c r="A9" s="2" t="s">
        <v>14</v>
      </c>
      <c r="B9" s="5" t="s">
        <v>15</v>
      </c>
      <c r="C9" s="3"/>
    </row>
    <row r="10" spans="1:3">
      <c r="A10" s="2" t="s">
        <v>16</v>
      </c>
      <c r="B10" s="5" t="s">
        <v>12</v>
      </c>
      <c r="C10" s="3"/>
    </row>
    <row r="11" spans="1:3">
      <c r="A11" s="2" t="s">
        <v>17</v>
      </c>
      <c r="B11" s="5" t="s">
        <v>375</v>
      </c>
      <c r="C11" s="3"/>
    </row>
    <row r="12" spans="1:3">
      <c r="A12" s="2" t="s">
        <v>18</v>
      </c>
      <c r="B12" s="5" t="s">
        <v>19</v>
      </c>
      <c r="C12" s="3"/>
    </row>
    <row r="13" spans="1:3">
      <c r="A13" s="2" t="s">
        <v>20</v>
      </c>
      <c r="B13" s="5" t="s">
        <v>21</v>
      </c>
      <c r="C13" s="3"/>
    </row>
    <row r="14" spans="1:3">
      <c r="A14" s="2" t="s">
        <v>22</v>
      </c>
      <c r="B14" s="5" t="s">
        <v>23</v>
      </c>
      <c r="C14" s="3"/>
    </row>
    <row r="15" spans="1:3">
      <c r="A15" s="2" t="s">
        <v>12</v>
      </c>
      <c r="B15" s="2" t="s">
        <v>12</v>
      </c>
      <c r="C15" s="3"/>
    </row>
    <row r="16" spans="1:3">
      <c r="A16" s="2" t="s">
        <v>24</v>
      </c>
      <c r="B16" s="6" t="s">
        <v>25</v>
      </c>
      <c r="C16" s="3"/>
    </row>
    <row r="17" spans="1:3">
      <c r="A17" s="2" t="s">
        <v>26</v>
      </c>
      <c r="B17" s="6" t="s">
        <v>27</v>
      </c>
      <c r="C17" s="3"/>
    </row>
    <row r="18" spans="1:3">
      <c r="A18" s="2" t="s">
        <v>28</v>
      </c>
      <c r="B18" s="6" t="s">
        <v>29</v>
      </c>
      <c r="C18" s="3"/>
    </row>
    <row r="19" spans="1:3">
      <c r="A19" s="2" t="s">
        <v>30</v>
      </c>
      <c r="B19" s="6" t="s">
        <v>31</v>
      </c>
      <c r="C19" s="3"/>
    </row>
    <row r="20" spans="1:3">
      <c r="A20" s="2" t="s">
        <v>32</v>
      </c>
      <c r="B20" s="6" t="s">
        <v>31</v>
      </c>
      <c r="C20" s="3"/>
    </row>
    <row r="21" spans="1:3">
      <c r="A21" s="2" t="s">
        <v>33</v>
      </c>
      <c r="B21" s="6" t="s">
        <v>31</v>
      </c>
      <c r="C21" s="3"/>
    </row>
    <row r="22" spans="1:3">
      <c r="A22" s="2" t="s">
        <v>34</v>
      </c>
      <c r="B22" s="6" t="s">
        <v>31</v>
      </c>
      <c r="C22" s="3"/>
    </row>
    <row r="23" spans="1:3">
      <c r="A23" s="2" t="s">
        <v>35</v>
      </c>
      <c r="B23" s="6" t="s">
        <v>36</v>
      </c>
      <c r="C23" s="3"/>
    </row>
    <row r="24" spans="1:3">
      <c r="A24" s="2" t="s">
        <v>37</v>
      </c>
      <c r="B24" s="6" t="s">
        <v>31</v>
      </c>
      <c r="C24" s="3"/>
    </row>
    <row r="25" spans="1:3">
      <c r="A25" s="2" t="s">
        <v>38</v>
      </c>
      <c r="B25" s="6" t="s">
        <v>31</v>
      </c>
      <c r="C25" s="3"/>
    </row>
    <row r="26" spans="1:3">
      <c r="A26" s="2" t="s">
        <v>39</v>
      </c>
      <c r="B26" s="6" t="s">
        <v>40</v>
      </c>
      <c r="C26" s="3"/>
    </row>
    <row r="27" spans="1:3">
      <c r="A27" s="2" t="s">
        <v>41</v>
      </c>
      <c r="B27" s="6" t="s">
        <v>31</v>
      </c>
      <c r="C27" s="3"/>
    </row>
    <row r="28" spans="1:3">
      <c r="A28" s="2" t="s">
        <v>42</v>
      </c>
      <c r="B28" s="6" t="s">
        <v>31</v>
      </c>
      <c r="C28" s="3"/>
    </row>
    <row r="29" spans="1:3">
      <c r="A29" s="2" t="s">
        <v>43</v>
      </c>
      <c r="B29" s="6" t="s">
        <v>31</v>
      </c>
      <c r="C29" s="3"/>
    </row>
    <row r="30" spans="1:3">
      <c r="A30" s="2" t="s">
        <v>44</v>
      </c>
      <c r="B30" s="6" t="s">
        <v>31</v>
      </c>
      <c r="C30" s="3"/>
    </row>
    <row r="31" spans="1:3" ht="26.25">
      <c r="A31" s="7" t="s">
        <v>45</v>
      </c>
      <c r="B31" s="6" t="s">
        <v>46</v>
      </c>
      <c r="C31" s="3"/>
    </row>
    <row r="32" spans="1:3">
      <c r="A32" s="2" t="s">
        <v>47</v>
      </c>
      <c r="B32" s="6" t="s">
        <v>48</v>
      </c>
      <c r="C32" s="3"/>
    </row>
    <row r="33" spans="1:2">
      <c r="A33" s="1" t="s">
        <v>49</v>
      </c>
      <c r="B33" s="1">
        <v>3</v>
      </c>
    </row>
    <row r="34" spans="1:2">
      <c r="A34" s="1" t="s">
        <v>50</v>
      </c>
      <c r="B34" s="1">
        <v>2</v>
      </c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9" orientation="portrait" r:id="rId1"/>
  <headerFooter>
    <oddHeader>&amp;CVýměna elektroinstalace v obj. Dolní 51, Ostrava - Zábřeh</oddHeader>
    <oddFooter>&amp;C1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zoomScaleNormal="100" workbookViewId="0">
      <selection activeCell="A48" sqref="A48"/>
    </sheetView>
  </sheetViews>
  <sheetFormatPr defaultRowHeight="15"/>
  <cols>
    <col min="1" max="1" width="40.140625" style="1" bestFit="1" customWidth="1"/>
    <col min="2" max="2" width="11.28515625" style="9" bestFit="1" customWidth="1"/>
    <col min="3" max="3" width="13.140625" style="9" bestFit="1" customWidth="1"/>
    <col min="4" max="4" width="0" hidden="1" customWidth="1"/>
    <col min="6" max="6" width="0" style="8" hidden="1" customWidth="1"/>
  </cols>
  <sheetData>
    <row r="1" spans="1:4">
      <c r="A1" s="2" t="s">
        <v>0</v>
      </c>
      <c r="B1" s="10" t="s">
        <v>339</v>
      </c>
      <c r="C1" s="10" t="s">
        <v>340</v>
      </c>
      <c r="D1" s="3"/>
    </row>
    <row r="2" spans="1:4">
      <c r="A2" s="5" t="s">
        <v>341</v>
      </c>
      <c r="B2" s="13" t="s">
        <v>373</v>
      </c>
      <c r="C2" s="13" t="s">
        <v>373</v>
      </c>
      <c r="D2" s="3"/>
    </row>
    <row r="3" spans="1:4">
      <c r="A3" s="2" t="s">
        <v>342</v>
      </c>
      <c r="B3" s="12">
        <f>(Rozpočet!E11)</f>
        <v>0</v>
      </c>
      <c r="C3" s="12"/>
      <c r="D3" s="3"/>
    </row>
    <row r="4" spans="1:4">
      <c r="A4" s="2" t="s">
        <v>343</v>
      </c>
      <c r="B4" s="12">
        <f>B3 * Parametry!B16 / 100</f>
        <v>0</v>
      </c>
      <c r="C4" s="12">
        <f>B3 * Parametry!B17 / 100</f>
        <v>0</v>
      </c>
      <c r="D4" s="3"/>
    </row>
    <row r="5" spans="1:4">
      <c r="A5" s="2" t="s">
        <v>344</v>
      </c>
      <c r="B5" s="12"/>
      <c r="C5" s="12">
        <f>0 + (Rozpočet!E218)</f>
        <v>0</v>
      </c>
      <c r="D5" s="3"/>
    </row>
    <row r="6" spans="1:4">
      <c r="A6" s="2" t="s">
        <v>345</v>
      </c>
      <c r="B6" s="12"/>
      <c r="C6" s="12">
        <f>(Rozpočet!G11) + 0 + (Rozpočet!G218)</f>
        <v>0</v>
      </c>
      <c r="D6" s="3"/>
    </row>
    <row r="7" spans="1:4">
      <c r="A7" s="6" t="s">
        <v>346</v>
      </c>
      <c r="B7" s="16">
        <f>B3 + B4</f>
        <v>0</v>
      </c>
      <c r="C7" s="16">
        <f>C3 + C4 + C5 + C6</f>
        <v>0</v>
      </c>
      <c r="D7" s="3"/>
    </row>
    <row r="8" spans="1:4">
      <c r="A8" s="2" t="s">
        <v>347</v>
      </c>
      <c r="B8" s="12"/>
      <c r="C8" s="12">
        <f>(C5 + C6) * Parametry!B18 / 100</f>
        <v>0</v>
      </c>
      <c r="D8" s="3"/>
    </row>
    <row r="9" spans="1:4">
      <c r="A9" s="2" t="s">
        <v>348</v>
      </c>
      <c r="B9" s="12"/>
      <c r="C9" s="12">
        <f>0 + 0</f>
        <v>0</v>
      </c>
      <c r="D9" s="3"/>
    </row>
    <row r="10" spans="1:4">
      <c r="A10" s="2" t="s">
        <v>349</v>
      </c>
      <c r="B10" s="12"/>
      <c r="C10" s="12">
        <f>(Rozpočet!E301+Rozpočet!E288) + (Rozpočet!G301+Rozpočet!G288)</f>
        <v>0</v>
      </c>
      <c r="D10" s="3"/>
    </row>
    <row r="11" spans="1:4">
      <c r="A11" s="2" t="s">
        <v>350</v>
      </c>
      <c r="B11" s="12"/>
      <c r="C11" s="12">
        <f>(C9 + C10) * Parametry!B19 / 100</f>
        <v>0</v>
      </c>
      <c r="D11" s="3"/>
    </row>
    <row r="12" spans="1:4">
      <c r="A12" s="6" t="s">
        <v>351</v>
      </c>
      <c r="B12" s="16">
        <f>B7</f>
        <v>0</v>
      </c>
      <c r="C12" s="16">
        <f>C7 + C8 + C9 + C10 + C11</f>
        <v>0</v>
      </c>
      <c r="D12" s="3"/>
    </row>
    <row r="13" spans="1:4">
      <c r="A13" s="2" t="s">
        <v>352</v>
      </c>
      <c r="B13" s="12"/>
      <c r="C13" s="12">
        <f>(B12 + C12) * Parametry!B20 / 100</f>
        <v>0</v>
      </c>
      <c r="D13" s="3"/>
    </row>
    <row r="14" spans="1:4">
      <c r="A14" s="2" t="s">
        <v>353</v>
      </c>
      <c r="B14" s="12"/>
      <c r="C14" s="12">
        <f>(B12 + C12) * Parametry!B21 / 100</f>
        <v>0</v>
      </c>
      <c r="D14" s="3"/>
    </row>
    <row r="15" spans="1:4">
      <c r="A15" s="2" t="s">
        <v>354</v>
      </c>
      <c r="B15" s="12"/>
      <c r="C15" s="12">
        <f>(B7 + C7) * Parametry!B22 / 100</f>
        <v>0</v>
      </c>
      <c r="D15" s="3"/>
    </row>
    <row r="16" spans="1:4">
      <c r="A16" s="5" t="s">
        <v>355</v>
      </c>
      <c r="B16" s="13"/>
      <c r="C16" s="13">
        <f>B12 + C12 + C13 + C14 + C15</f>
        <v>0</v>
      </c>
      <c r="D16" s="3"/>
    </row>
    <row r="17" spans="1:4">
      <c r="A17" s="2" t="s">
        <v>12</v>
      </c>
      <c r="B17" s="12"/>
      <c r="C17" s="12"/>
      <c r="D17" s="3"/>
    </row>
    <row r="18" spans="1:4">
      <c r="A18" s="5" t="s">
        <v>356</v>
      </c>
      <c r="B18" s="13"/>
      <c r="C18" s="13"/>
      <c r="D18" s="3"/>
    </row>
    <row r="19" spans="1:4">
      <c r="A19" s="2" t="s">
        <v>357</v>
      </c>
      <c r="B19" s="12"/>
      <c r="C19" s="12">
        <f>C12 * Parametry!B23 / 100</f>
        <v>0</v>
      </c>
      <c r="D19" s="3"/>
    </row>
    <row r="20" spans="1:4">
      <c r="A20" s="2" t="s">
        <v>358</v>
      </c>
      <c r="B20" s="12"/>
      <c r="C20" s="12">
        <f>C12 * Parametry!B24 / 100</f>
        <v>0</v>
      </c>
      <c r="D20" s="3"/>
    </row>
    <row r="21" spans="1:4">
      <c r="A21" s="5" t="s">
        <v>359</v>
      </c>
      <c r="B21" s="13"/>
      <c r="C21" s="13">
        <f>C19 + C20</f>
        <v>0</v>
      </c>
      <c r="D21" s="3"/>
    </row>
    <row r="22" spans="1:4">
      <c r="A22" s="2" t="s">
        <v>360</v>
      </c>
      <c r="B22" s="12"/>
      <c r="C22" s="12">
        <f>Parametry!B25 * Parametry!B28 * (C16 * Parametry!B27)^Parametry!B26</f>
        <v>0</v>
      </c>
      <c r="D22" s="3"/>
    </row>
    <row r="23" spans="1:4">
      <c r="A23" s="2" t="s">
        <v>12</v>
      </c>
      <c r="B23" s="12"/>
      <c r="C23" s="12"/>
      <c r="D23" s="3"/>
    </row>
    <row r="24" spans="1:4" ht="15.75">
      <c r="A24" s="4" t="s">
        <v>361</v>
      </c>
      <c r="B24" s="11"/>
      <c r="C24" s="11">
        <f>C16 + C21 + C22</f>
        <v>0</v>
      </c>
      <c r="D24" s="3"/>
    </row>
    <row r="25" spans="1:4">
      <c r="A25" s="2" t="s">
        <v>362</v>
      </c>
      <c r="B25" s="12">
        <f>(SUM(Rozpočet!E3:E10)+SUM(Rozpočet!E17:E38,Rozpočet!E42:E85,Rozpočet!E87:E137,Rozpočet!E139:E180,Rozpočet!E184:E197,Rozpočet!E201:E207,Rozpočet!E209:E215,Rozpočet!E217)+SUM(Rozpočet!E222:E265,Rozpočet!E267,Rozpočet!E269,Rozpočet!E271:E277,Rozpočet!E281:E286)) + (SUM(Rozpočet!G3:G10)+SUM(Rozpočet!G17:G38,Rozpočet!G42:G85,Rozpočet!G87:G137,Rozpočet!G139:G180,Rozpočet!G184:G197,Rozpočet!G201:G207,Rozpočet!G209:G215)+SUM(Rozpočet!G222:G265,Rozpočet!G267,Rozpočet!G269,Rozpočet!G271:G277,Rozpočet!G281:G286)) + B4 + C4 + C8 + C11 + C13 + C14 + C15 + C21 + C22</f>
        <v>0</v>
      </c>
      <c r="C25" s="12">
        <f>B25 * Parametry!B31 / 100</f>
        <v>0</v>
      </c>
      <c r="D25" s="3"/>
    </row>
    <row r="26" spans="1:4">
      <c r="A26" s="2" t="s">
        <v>363</v>
      </c>
      <c r="B26" s="12">
        <f>(SUM(Rozpočet!E46,Rozpočet!E49,Rozpočet!E65,Rozpočet!E68,Rozpočet!E72,Rozpočet!E80,Rozpočet!E82,Rozpočet!E87,Rozpočet!E98,Rozpočet!E103,Rozpočet!E108,Rozpočet!E111,Rozpočet!E118,Rozpočet!E120,Rozpočet!E123,Rozpočet!E125,Rozpočet!E129,Rozpočet!E132,Rozpočet!E136,Rozpočet!E139,Rozpočet!E141,Rozpočet!E145,Rozpočet!E148,Rozpočet!E153,Rozpočet!E157,Rozpočet!E159,Rozpočet!E161,Rozpočet!E165,Rozpočet!E167)+SUM(Rozpočet!E177:E178,Rozpočet!E194,Rozpočet!E204:E205)+SUM(Rozpočet!E222:E223,Rozpočet!E226:E227,Rozpočet!E231:E232,Rozpočet!E235:E236,Rozpočet!E239:E240,Rozpočet!E243:E244,Rozpočet!E246,Rozpočet!E249,Rozpočet!E251,Rozpočet!E253,Rozpočet!E255:E256,Rozpočet!E258,Rozpočet!E260,Rozpočet!E262,Rozpočet!E264)) + (SUM(Rozpočet!G46,Rozpočet!G49,Rozpočet!G65,Rozpočet!G68,Rozpočet!G72,Rozpočet!G80,Rozpočet!G82,Rozpočet!G87,Rozpočet!G98,Rozpočet!G103,Rozpočet!G108,Rozpočet!G111,Rozpočet!G118,Rozpočet!G120,Rozpočet!G123,Rozpočet!G125,Rozpočet!G129,Rozpočet!G132,Rozpočet!G136,Rozpočet!G139,Rozpočet!G141,Rozpočet!G145,Rozpočet!G148,Rozpočet!G153,Rozpočet!G157,Rozpočet!G159,Rozpočet!G161,Rozpočet!G165,Rozpočet!G167)+SUM(Rozpočet!G177:G178,Rozpočet!G194,Rozpočet!G204:G205)+SUM(Rozpočet!G222:G223,Rozpočet!G226:G227,Rozpočet!G231:G232,Rozpočet!G235:G236,Rozpočet!G239:G240,Rozpočet!G243:G244,Rozpočet!G246,Rozpočet!G249,Rozpočet!G251,Rozpočet!G253,Rozpočet!G255:G256,Rozpočet!G258,Rozpočet!G260,Rozpočet!G262,Rozpočet!G264))</f>
        <v>0</v>
      </c>
      <c r="C26" s="12">
        <f>B26 * Parametry!B32 / 100</f>
        <v>0</v>
      </c>
      <c r="D26" s="3"/>
    </row>
    <row r="27" spans="1:4" ht="15.75">
      <c r="A27" s="4" t="s">
        <v>364</v>
      </c>
      <c r="B27" s="11"/>
      <c r="C27" s="11">
        <f>C24 + C25 + C26</f>
        <v>0</v>
      </c>
      <c r="D27" s="3"/>
    </row>
    <row r="28" spans="1:4">
      <c r="A28" s="2" t="s">
        <v>12</v>
      </c>
      <c r="B28" s="12"/>
      <c r="C28" s="12"/>
      <c r="D28" s="3"/>
    </row>
    <row r="29" spans="1:4">
      <c r="A29" s="2" t="s">
        <v>365</v>
      </c>
      <c r="B29" s="12"/>
      <c r="C29" s="12">
        <f>C24 * Parametry!B29 / 100</f>
        <v>0</v>
      </c>
      <c r="D29" s="3"/>
    </row>
    <row r="30" spans="1:4">
      <c r="A30" s="2" t="s">
        <v>365</v>
      </c>
      <c r="B30" s="12"/>
      <c r="C30" s="12">
        <f>C24 * Parametry!B30 / 100</f>
        <v>0</v>
      </c>
      <c r="D30" s="3"/>
    </row>
    <row r="31" spans="1:4">
      <c r="A31" s="5" t="s">
        <v>366</v>
      </c>
      <c r="B31" s="17" t="s">
        <v>53</v>
      </c>
      <c r="C31" s="17" t="s">
        <v>55</v>
      </c>
      <c r="D31" s="3"/>
    </row>
    <row r="32" spans="1:4">
      <c r="A32" s="2" t="s">
        <v>58</v>
      </c>
      <c r="B32" s="12">
        <f>(Rozpočet!E11)</f>
        <v>0</v>
      </c>
      <c r="C32" s="12">
        <f>(Rozpočet!G11)</f>
        <v>0</v>
      </c>
      <c r="D32" s="3"/>
    </row>
    <row r="33" spans="1:4">
      <c r="A33" s="2" t="s">
        <v>69</v>
      </c>
      <c r="B33" s="12">
        <f>(Rozpočet!E218)</f>
        <v>0</v>
      </c>
      <c r="C33" s="12">
        <f>(Rozpočet!G218)</f>
        <v>0</v>
      </c>
      <c r="D33" s="3"/>
    </row>
    <row r="34" spans="1:4">
      <c r="A34" s="2" t="s">
        <v>367</v>
      </c>
      <c r="B34" s="12">
        <f>(Rozpočet!E39)</f>
        <v>0</v>
      </c>
      <c r="C34" s="12">
        <f>(Rozpočet!G39)</f>
        <v>0</v>
      </c>
      <c r="D34" s="3"/>
    </row>
    <row r="35" spans="1:4">
      <c r="A35" s="2" t="s">
        <v>368</v>
      </c>
      <c r="B35" s="12">
        <f>(Rozpočet!E181)</f>
        <v>0</v>
      </c>
      <c r="C35" s="12">
        <f>(Rozpočet!G181)</f>
        <v>0</v>
      </c>
      <c r="D35" s="3"/>
    </row>
    <row r="36" spans="1:4">
      <c r="A36" s="2" t="s">
        <v>369</v>
      </c>
      <c r="B36" s="12">
        <f>(Rozpočet!E198)</f>
        <v>0</v>
      </c>
      <c r="C36" s="12">
        <f>(Rozpočet!G198)</f>
        <v>0</v>
      </c>
      <c r="D36" s="3"/>
    </row>
    <row r="37" spans="1:4">
      <c r="A37" s="2" t="s">
        <v>370</v>
      </c>
      <c r="B37" s="12">
        <f>(Rozpočet!E216)</f>
        <v>0</v>
      </c>
      <c r="C37" s="12">
        <f>(Rozpočet!G216)</f>
        <v>0</v>
      </c>
      <c r="D37" s="3"/>
    </row>
    <row r="38" spans="1:4">
      <c r="A38" s="2" t="s">
        <v>261</v>
      </c>
      <c r="B38" s="12">
        <f>(Rozpočet!E288)</f>
        <v>0</v>
      </c>
      <c r="C38" s="12">
        <f>(Rozpočet!G288)</f>
        <v>0</v>
      </c>
      <c r="D38" s="3"/>
    </row>
    <row r="39" spans="1:4">
      <c r="A39" s="2" t="s">
        <v>371</v>
      </c>
      <c r="B39" s="12">
        <f>(Rozpočet!E278)</f>
        <v>0</v>
      </c>
      <c r="C39" s="12">
        <f>(Rozpočet!G278)</f>
        <v>0</v>
      </c>
      <c r="D39" s="3"/>
    </row>
    <row r="40" spans="1:4">
      <c r="A40" s="2" t="s">
        <v>372</v>
      </c>
      <c r="B40" s="12">
        <f>(Rozpočet!E287)</f>
        <v>0</v>
      </c>
      <c r="C40" s="12">
        <f>(Rozpočet!G287)</f>
        <v>0</v>
      </c>
      <c r="D40" s="3"/>
    </row>
    <row r="41" spans="1:4">
      <c r="A41" s="2" t="s">
        <v>328</v>
      </c>
      <c r="B41" s="12">
        <f>(Rozpočet!E301)</f>
        <v>0</v>
      </c>
      <c r="C41" s="12">
        <f>(Rozpočet!G301)</f>
        <v>0</v>
      </c>
      <c r="D41" s="3"/>
    </row>
    <row r="42" spans="1:4">
      <c r="A42" s="2" t="s">
        <v>12</v>
      </c>
      <c r="B42" s="12"/>
      <c r="C42" s="12"/>
      <c r="D42" s="3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Header>&amp;CVýměna elektroinstalace v obj. Dolní 51, Ostrava - Zábřeh</oddHeader>
    <oddFooter>&amp;C2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2"/>
  <sheetViews>
    <sheetView zoomScaleNormal="100" workbookViewId="0">
      <selection activeCell="D301" sqref="D301"/>
    </sheetView>
  </sheetViews>
  <sheetFormatPr defaultRowHeight="15"/>
  <cols>
    <col min="1" max="1" width="80" style="27" customWidth="1"/>
    <col min="2" max="2" width="4" style="27" bestFit="1" customWidth="1"/>
    <col min="3" max="3" width="7.85546875" style="28" bestFit="1" customWidth="1"/>
    <col min="4" max="4" width="8.85546875" style="28" bestFit="1" customWidth="1"/>
    <col min="5" max="5" width="13.85546875" style="28" bestFit="1" customWidth="1"/>
    <col min="6" max="6" width="7.85546875" style="28" bestFit="1" customWidth="1"/>
    <col min="7" max="7" width="12.7109375" style="28" bestFit="1" customWidth="1"/>
    <col min="8" max="8" width="11.28515625" style="28" bestFit="1" customWidth="1"/>
    <col min="9" max="10" width="0" style="22" hidden="1" customWidth="1"/>
    <col min="11" max="11" width="0" style="21" hidden="1" customWidth="1"/>
    <col min="12" max="16384" width="9.140625" style="22"/>
  </cols>
  <sheetData>
    <row r="1" spans="1:10">
      <c r="A1" s="18" t="s">
        <v>0</v>
      </c>
      <c r="B1" s="18" t="s">
        <v>51</v>
      </c>
      <c r="C1" s="19" t="s">
        <v>52</v>
      </c>
      <c r="D1" s="19" t="s">
        <v>53</v>
      </c>
      <c r="E1" s="19" t="s">
        <v>54</v>
      </c>
      <c r="F1" s="19" t="s">
        <v>55</v>
      </c>
      <c r="G1" s="19" t="s">
        <v>56</v>
      </c>
      <c r="H1" s="19" t="s">
        <v>57</v>
      </c>
      <c r="I1" s="20"/>
      <c r="J1" s="20"/>
    </row>
    <row r="2" spans="1:10">
      <c r="A2" s="23" t="s">
        <v>58</v>
      </c>
      <c r="B2" s="23" t="s">
        <v>12</v>
      </c>
      <c r="C2" s="24"/>
      <c r="D2" s="24"/>
      <c r="E2" s="24"/>
      <c r="F2" s="24"/>
      <c r="G2" s="24"/>
      <c r="H2" s="24"/>
      <c r="I2" s="20"/>
      <c r="J2" s="20"/>
    </row>
    <row r="3" spans="1:10">
      <c r="A3" s="18" t="s">
        <v>59</v>
      </c>
      <c r="B3" s="18" t="s">
        <v>60</v>
      </c>
      <c r="C3" s="25">
        <v>1</v>
      </c>
      <c r="D3" s="25">
        <v>0</v>
      </c>
      <c r="E3" s="25">
        <f t="shared" ref="E3:E10" si="0">C3*D3</f>
        <v>0</v>
      </c>
      <c r="F3" s="25">
        <v>0</v>
      </c>
      <c r="G3" s="25">
        <f t="shared" ref="G3:G10" si="1">C3*F3</f>
        <v>0</v>
      </c>
      <c r="H3" s="25">
        <f t="shared" ref="H3:H10" si="2">E3+G3</f>
        <v>0</v>
      </c>
      <c r="I3" s="20"/>
      <c r="J3" s="20"/>
    </row>
    <row r="4" spans="1:10">
      <c r="A4" s="18" t="s">
        <v>61</v>
      </c>
      <c r="B4" s="18" t="s">
        <v>60</v>
      </c>
      <c r="C4" s="25">
        <v>1</v>
      </c>
      <c r="D4" s="25">
        <v>0</v>
      </c>
      <c r="E4" s="25">
        <f t="shared" si="0"/>
        <v>0</v>
      </c>
      <c r="F4" s="25">
        <v>0</v>
      </c>
      <c r="G4" s="25">
        <f t="shared" si="1"/>
        <v>0</v>
      </c>
      <c r="H4" s="25">
        <f t="shared" si="2"/>
        <v>0</v>
      </c>
      <c r="I4" s="20"/>
      <c r="J4" s="20"/>
    </row>
    <row r="5" spans="1:10">
      <c r="A5" s="18" t="s">
        <v>62</v>
      </c>
      <c r="B5" s="18" t="s">
        <v>60</v>
      </c>
      <c r="C5" s="25">
        <v>1</v>
      </c>
      <c r="D5" s="25">
        <v>0</v>
      </c>
      <c r="E5" s="25">
        <f t="shared" si="0"/>
        <v>0</v>
      </c>
      <c r="F5" s="25">
        <v>0</v>
      </c>
      <c r="G5" s="25">
        <f t="shared" si="1"/>
        <v>0</v>
      </c>
      <c r="H5" s="25">
        <f t="shared" si="2"/>
        <v>0</v>
      </c>
      <c r="I5" s="20"/>
      <c r="J5" s="20"/>
    </row>
    <row r="6" spans="1:10">
      <c r="A6" s="18" t="s">
        <v>63</v>
      </c>
      <c r="B6" s="18" t="s">
        <v>60</v>
      </c>
      <c r="C6" s="25">
        <v>1</v>
      </c>
      <c r="D6" s="25">
        <v>0</v>
      </c>
      <c r="E6" s="25">
        <f t="shared" si="0"/>
        <v>0</v>
      </c>
      <c r="F6" s="25">
        <v>0</v>
      </c>
      <c r="G6" s="25">
        <f t="shared" si="1"/>
        <v>0</v>
      </c>
      <c r="H6" s="25">
        <f t="shared" si="2"/>
        <v>0</v>
      </c>
      <c r="I6" s="20"/>
      <c r="J6" s="20"/>
    </row>
    <row r="7" spans="1:10">
      <c r="A7" s="18" t="s">
        <v>64</v>
      </c>
      <c r="B7" s="18" t="s">
        <v>60</v>
      </c>
      <c r="C7" s="25">
        <v>1</v>
      </c>
      <c r="D7" s="25">
        <v>0</v>
      </c>
      <c r="E7" s="25">
        <f t="shared" si="0"/>
        <v>0</v>
      </c>
      <c r="F7" s="25">
        <v>0</v>
      </c>
      <c r="G7" s="25">
        <f t="shared" si="1"/>
        <v>0</v>
      </c>
      <c r="H7" s="25">
        <f t="shared" si="2"/>
        <v>0</v>
      </c>
      <c r="I7" s="20"/>
      <c r="J7" s="20"/>
    </row>
    <row r="8" spans="1:10">
      <c r="A8" s="18" t="s">
        <v>65</v>
      </c>
      <c r="B8" s="18" t="s">
        <v>60</v>
      </c>
      <c r="C8" s="25">
        <v>1</v>
      </c>
      <c r="D8" s="25">
        <v>0</v>
      </c>
      <c r="E8" s="25">
        <f t="shared" si="0"/>
        <v>0</v>
      </c>
      <c r="F8" s="25">
        <v>0</v>
      </c>
      <c r="G8" s="25">
        <f t="shared" si="1"/>
        <v>0</v>
      </c>
      <c r="H8" s="25">
        <f t="shared" si="2"/>
        <v>0</v>
      </c>
      <c r="I8" s="20"/>
      <c r="J8" s="20"/>
    </row>
    <row r="9" spans="1:10">
      <c r="A9" s="18" t="s">
        <v>66</v>
      </c>
      <c r="B9" s="18" t="s">
        <v>60</v>
      </c>
      <c r="C9" s="25">
        <v>1</v>
      </c>
      <c r="D9" s="25">
        <v>0</v>
      </c>
      <c r="E9" s="25">
        <f t="shared" si="0"/>
        <v>0</v>
      </c>
      <c r="F9" s="25">
        <v>0</v>
      </c>
      <c r="G9" s="25">
        <f t="shared" si="1"/>
        <v>0</v>
      </c>
      <c r="H9" s="25">
        <f t="shared" si="2"/>
        <v>0</v>
      </c>
      <c r="I9" s="20"/>
      <c r="J9" s="20"/>
    </row>
    <row r="10" spans="1:10">
      <c r="A10" s="18" t="s">
        <v>67</v>
      </c>
      <c r="B10" s="18" t="s">
        <v>60</v>
      </c>
      <c r="C10" s="25">
        <v>1</v>
      </c>
      <c r="D10" s="25">
        <v>0</v>
      </c>
      <c r="E10" s="25">
        <f t="shared" si="0"/>
        <v>0</v>
      </c>
      <c r="F10" s="25">
        <v>0</v>
      </c>
      <c r="G10" s="25">
        <f t="shared" si="1"/>
        <v>0</v>
      </c>
      <c r="H10" s="25">
        <f t="shared" si="2"/>
        <v>0</v>
      </c>
      <c r="I10" s="20"/>
      <c r="J10" s="20"/>
    </row>
    <row r="11" spans="1:10">
      <c r="A11" s="23" t="s">
        <v>68</v>
      </c>
      <c r="B11" s="23" t="s">
        <v>12</v>
      </c>
      <c r="C11" s="24"/>
      <c r="D11" s="24"/>
      <c r="E11" s="24">
        <f>SUM(E3:E10)</f>
        <v>0</v>
      </c>
      <c r="F11" s="24"/>
      <c r="G11" s="24">
        <f>SUM(G3:G10)</f>
        <v>0</v>
      </c>
      <c r="H11" s="24">
        <f>SUM(H3:H10)</f>
        <v>0</v>
      </c>
      <c r="I11" s="20"/>
      <c r="J11" s="20"/>
    </row>
    <row r="12" spans="1:10">
      <c r="A12" s="18" t="s">
        <v>12</v>
      </c>
      <c r="B12" s="18" t="s">
        <v>12</v>
      </c>
      <c r="C12" s="25"/>
      <c r="D12" s="25"/>
      <c r="E12" s="25"/>
      <c r="F12" s="25"/>
      <c r="G12" s="25"/>
      <c r="H12" s="25">
        <f>E12+G12</f>
        <v>0</v>
      </c>
      <c r="I12" s="20"/>
      <c r="J12" s="20"/>
    </row>
    <row r="13" spans="1:10">
      <c r="A13" s="23" t="s">
        <v>69</v>
      </c>
      <c r="B13" s="23" t="s">
        <v>12</v>
      </c>
      <c r="C13" s="26"/>
      <c r="D13" s="26"/>
      <c r="E13" s="26"/>
      <c r="F13" s="26"/>
      <c r="G13" s="26"/>
      <c r="H13" s="26"/>
      <c r="I13" s="20"/>
      <c r="J13" s="20"/>
    </row>
    <row r="14" spans="1:10">
      <c r="A14" s="18" t="s">
        <v>12</v>
      </c>
      <c r="B14" s="18" t="s">
        <v>12</v>
      </c>
      <c r="C14" s="19"/>
      <c r="D14" s="19"/>
      <c r="E14" s="19"/>
      <c r="F14" s="19"/>
      <c r="G14" s="19"/>
      <c r="H14" s="19">
        <f>E14+G14</f>
        <v>0</v>
      </c>
      <c r="I14" s="20"/>
      <c r="J14" s="20"/>
    </row>
    <row r="15" spans="1:10">
      <c r="A15" s="5" t="s">
        <v>70</v>
      </c>
      <c r="B15" s="5" t="s">
        <v>12</v>
      </c>
      <c r="C15" s="13"/>
      <c r="D15" s="13"/>
      <c r="E15" s="13"/>
      <c r="F15" s="13"/>
      <c r="G15" s="13"/>
      <c r="H15" s="13"/>
      <c r="I15" s="20"/>
      <c r="J15" s="20"/>
    </row>
    <row r="16" spans="1:10">
      <c r="A16" s="14" t="s">
        <v>71</v>
      </c>
      <c r="B16" s="14" t="s">
        <v>12</v>
      </c>
      <c r="C16" s="15"/>
      <c r="D16" s="15"/>
      <c r="E16" s="15"/>
      <c r="F16" s="15"/>
      <c r="G16" s="15"/>
      <c r="H16" s="15">
        <f t="shared" ref="H16:H38" si="3">E16+G16</f>
        <v>0</v>
      </c>
      <c r="I16" s="20"/>
      <c r="J16" s="20"/>
    </row>
    <row r="17" spans="1:10">
      <c r="A17" s="18" t="s">
        <v>72</v>
      </c>
      <c r="B17" s="18" t="s">
        <v>60</v>
      </c>
      <c r="C17" s="25">
        <v>5</v>
      </c>
      <c r="D17" s="25">
        <v>0</v>
      </c>
      <c r="E17" s="25">
        <f t="shared" ref="E17:E38" si="4">C17*D17</f>
        <v>0</v>
      </c>
      <c r="F17" s="25">
        <v>0</v>
      </c>
      <c r="G17" s="25">
        <f t="shared" ref="G17:G38" si="5">C17*F17</f>
        <v>0</v>
      </c>
      <c r="H17" s="25">
        <f t="shared" si="3"/>
        <v>0</v>
      </c>
      <c r="I17" s="20"/>
      <c r="J17" s="20"/>
    </row>
    <row r="18" spans="1:10">
      <c r="A18" s="18" t="s">
        <v>73</v>
      </c>
      <c r="B18" s="18" t="s">
        <v>60</v>
      </c>
      <c r="C18" s="25">
        <v>4</v>
      </c>
      <c r="D18" s="25">
        <v>0</v>
      </c>
      <c r="E18" s="25">
        <f t="shared" si="4"/>
        <v>0</v>
      </c>
      <c r="F18" s="25">
        <v>0</v>
      </c>
      <c r="G18" s="25">
        <f t="shared" si="5"/>
        <v>0</v>
      </c>
      <c r="H18" s="25">
        <f t="shared" si="3"/>
        <v>0</v>
      </c>
      <c r="I18" s="20"/>
      <c r="J18" s="20"/>
    </row>
    <row r="19" spans="1:10">
      <c r="A19" s="18" t="s">
        <v>74</v>
      </c>
      <c r="B19" s="18" t="s">
        <v>60</v>
      </c>
      <c r="C19" s="25">
        <v>4</v>
      </c>
      <c r="D19" s="25">
        <v>0</v>
      </c>
      <c r="E19" s="25">
        <f t="shared" si="4"/>
        <v>0</v>
      </c>
      <c r="F19" s="25">
        <v>0</v>
      </c>
      <c r="G19" s="25">
        <f t="shared" si="5"/>
        <v>0</v>
      </c>
      <c r="H19" s="25">
        <f t="shared" si="3"/>
        <v>0</v>
      </c>
      <c r="I19" s="20"/>
      <c r="J19" s="20"/>
    </row>
    <row r="20" spans="1:10">
      <c r="A20" s="18" t="s">
        <v>75</v>
      </c>
      <c r="B20" s="18" t="s">
        <v>60</v>
      </c>
      <c r="C20" s="25">
        <v>18</v>
      </c>
      <c r="D20" s="25">
        <v>0</v>
      </c>
      <c r="E20" s="25">
        <f t="shared" si="4"/>
        <v>0</v>
      </c>
      <c r="F20" s="25">
        <v>0</v>
      </c>
      <c r="G20" s="25">
        <f t="shared" si="5"/>
        <v>0</v>
      </c>
      <c r="H20" s="25">
        <f t="shared" si="3"/>
        <v>0</v>
      </c>
      <c r="I20" s="20"/>
      <c r="J20" s="20"/>
    </row>
    <row r="21" spans="1:10">
      <c r="A21" s="18" t="s">
        <v>76</v>
      </c>
      <c r="B21" s="18" t="s">
        <v>60</v>
      </c>
      <c r="C21" s="25">
        <v>14</v>
      </c>
      <c r="D21" s="25">
        <v>0</v>
      </c>
      <c r="E21" s="25">
        <f t="shared" si="4"/>
        <v>0</v>
      </c>
      <c r="F21" s="25">
        <v>0</v>
      </c>
      <c r="G21" s="25">
        <f t="shared" si="5"/>
        <v>0</v>
      </c>
      <c r="H21" s="25">
        <f t="shared" si="3"/>
        <v>0</v>
      </c>
      <c r="I21" s="20"/>
      <c r="J21" s="20"/>
    </row>
    <row r="22" spans="1:10">
      <c r="A22" s="18" t="s">
        <v>77</v>
      </c>
      <c r="B22" s="18" t="s">
        <v>60</v>
      </c>
      <c r="C22" s="25">
        <v>4</v>
      </c>
      <c r="D22" s="25">
        <v>0</v>
      </c>
      <c r="E22" s="25">
        <f t="shared" si="4"/>
        <v>0</v>
      </c>
      <c r="F22" s="25">
        <v>0</v>
      </c>
      <c r="G22" s="25">
        <f t="shared" si="5"/>
        <v>0</v>
      </c>
      <c r="H22" s="25">
        <f t="shared" si="3"/>
        <v>0</v>
      </c>
      <c r="I22" s="20"/>
      <c r="J22" s="20"/>
    </row>
    <row r="23" spans="1:10">
      <c r="A23" s="18" t="s">
        <v>78</v>
      </c>
      <c r="B23" s="18" t="s">
        <v>60</v>
      </c>
      <c r="C23" s="25">
        <v>4</v>
      </c>
      <c r="D23" s="25">
        <v>0</v>
      </c>
      <c r="E23" s="25">
        <f t="shared" si="4"/>
        <v>0</v>
      </c>
      <c r="F23" s="25">
        <v>0</v>
      </c>
      <c r="G23" s="25">
        <f t="shared" si="5"/>
        <v>0</v>
      </c>
      <c r="H23" s="25">
        <f t="shared" si="3"/>
        <v>0</v>
      </c>
      <c r="I23" s="20"/>
      <c r="J23" s="20"/>
    </row>
    <row r="24" spans="1:10">
      <c r="A24" s="18" t="s">
        <v>79</v>
      </c>
      <c r="B24" s="18" t="s">
        <v>60</v>
      </c>
      <c r="C24" s="25">
        <v>2</v>
      </c>
      <c r="D24" s="25">
        <v>0</v>
      </c>
      <c r="E24" s="25">
        <f t="shared" si="4"/>
        <v>0</v>
      </c>
      <c r="F24" s="25">
        <v>0</v>
      </c>
      <c r="G24" s="25">
        <f t="shared" si="5"/>
        <v>0</v>
      </c>
      <c r="H24" s="25">
        <f t="shared" si="3"/>
        <v>0</v>
      </c>
      <c r="I24" s="20"/>
      <c r="J24" s="20"/>
    </row>
    <row r="25" spans="1:10">
      <c r="A25" s="18" t="s">
        <v>80</v>
      </c>
      <c r="B25" s="18" t="s">
        <v>60</v>
      </c>
      <c r="C25" s="25">
        <v>1</v>
      </c>
      <c r="D25" s="25">
        <v>0</v>
      </c>
      <c r="E25" s="25">
        <f t="shared" si="4"/>
        <v>0</v>
      </c>
      <c r="F25" s="25">
        <v>0</v>
      </c>
      <c r="G25" s="25">
        <f t="shared" si="5"/>
        <v>0</v>
      </c>
      <c r="H25" s="25">
        <f t="shared" si="3"/>
        <v>0</v>
      </c>
      <c r="I25" s="20"/>
      <c r="J25" s="20"/>
    </row>
    <row r="26" spans="1:10">
      <c r="A26" s="18" t="s">
        <v>81</v>
      </c>
      <c r="B26" s="18" t="s">
        <v>60</v>
      </c>
      <c r="C26" s="25">
        <v>5</v>
      </c>
      <c r="D26" s="25">
        <v>0</v>
      </c>
      <c r="E26" s="25">
        <f t="shared" si="4"/>
        <v>0</v>
      </c>
      <c r="F26" s="25">
        <v>0</v>
      </c>
      <c r="G26" s="25">
        <f t="shared" si="5"/>
        <v>0</v>
      </c>
      <c r="H26" s="25">
        <f t="shared" si="3"/>
        <v>0</v>
      </c>
      <c r="I26" s="20"/>
      <c r="J26" s="20"/>
    </row>
    <row r="27" spans="1:10">
      <c r="A27" s="18" t="s">
        <v>82</v>
      </c>
      <c r="B27" s="18" t="s">
        <v>60</v>
      </c>
      <c r="C27" s="25">
        <v>6</v>
      </c>
      <c r="D27" s="25">
        <v>0</v>
      </c>
      <c r="E27" s="25">
        <f t="shared" si="4"/>
        <v>0</v>
      </c>
      <c r="F27" s="25">
        <v>0</v>
      </c>
      <c r="G27" s="25">
        <f t="shared" si="5"/>
        <v>0</v>
      </c>
      <c r="H27" s="25">
        <f t="shared" si="3"/>
        <v>0</v>
      </c>
      <c r="I27" s="20"/>
      <c r="J27" s="20"/>
    </row>
    <row r="28" spans="1:10">
      <c r="A28" s="18" t="s">
        <v>83</v>
      </c>
      <c r="B28" s="18" t="s">
        <v>60</v>
      </c>
      <c r="C28" s="25">
        <v>11</v>
      </c>
      <c r="D28" s="25">
        <v>0</v>
      </c>
      <c r="E28" s="25">
        <f t="shared" si="4"/>
        <v>0</v>
      </c>
      <c r="F28" s="25">
        <v>0</v>
      </c>
      <c r="G28" s="25">
        <f t="shared" si="5"/>
        <v>0</v>
      </c>
      <c r="H28" s="25">
        <f t="shared" si="3"/>
        <v>0</v>
      </c>
      <c r="I28" s="20"/>
      <c r="J28" s="20"/>
    </row>
    <row r="29" spans="1:10">
      <c r="A29" s="18" t="s">
        <v>84</v>
      </c>
      <c r="B29" s="18" t="s">
        <v>60</v>
      </c>
      <c r="C29" s="25">
        <v>4</v>
      </c>
      <c r="D29" s="25">
        <v>0</v>
      </c>
      <c r="E29" s="25">
        <f t="shared" si="4"/>
        <v>0</v>
      </c>
      <c r="F29" s="25">
        <v>0</v>
      </c>
      <c r="G29" s="25">
        <f t="shared" si="5"/>
        <v>0</v>
      </c>
      <c r="H29" s="25">
        <f t="shared" si="3"/>
        <v>0</v>
      </c>
      <c r="I29" s="20"/>
      <c r="J29" s="20"/>
    </row>
    <row r="30" spans="1:10">
      <c r="A30" s="18" t="s">
        <v>85</v>
      </c>
      <c r="B30" s="18" t="s">
        <v>86</v>
      </c>
      <c r="C30" s="25">
        <v>15</v>
      </c>
      <c r="D30" s="25">
        <v>0</v>
      </c>
      <c r="E30" s="25">
        <f t="shared" si="4"/>
        <v>0</v>
      </c>
      <c r="F30" s="25">
        <v>0</v>
      </c>
      <c r="G30" s="25">
        <f t="shared" si="5"/>
        <v>0</v>
      </c>
      <c r="H30" s="25">
        <f t="shared" si="3"/>
        <v>0</v>
      </c>
      <c r="I30" s="20"/>
      <c r="J30" s="20"/>
    </row>
    <row r="31" spans="1:10">
      <c r="A31" s="18" t="s">
        <v>87</v>
      </c>
      <c r="B31" s="18" t="s">
        <v>60</v>
      </c>
      <c r="C31" s="25">
        <v>7</v>
      </c>
      <c r="D31" s="25">
        <v>0</v>
      </c>
      <c r="E31" s="25">
        <f t="shared" si="4"/>
        <v>0</v>
      </c>
      <c r="F31" s="25">
        <v>0</v>
      </c>
      <c r="G31" s="25">
        <f t="shared" si="5"/>
        <v>0</v>
      </c>
      <c r="H31" s="25">
        <f t="shared" si="3"/>
        <v>0</v>
      </c>
      <c r="I31" s="20"/>
      <c r="J31" s="20"/>
    </row>
    <row r="32" spans="1:10">
      <c r="A32" s="18" t="s">
        <v>88</v>
      </c>
      <c r="B32" s="18" t="s">
        <v>60</v>
      </c>
      <c r="C32" s="25">
        <v>3</v>
      </c>
      <c r="D32" s="25">
        <v>0</v>
      </c>
      <c r="E32" s="25">
        <f t="shared" si="4"/>
        <v>0</v>
      </c>
      <c r="F32" s="25">
        <v>0</v>
      </c>
      <c r="G32" s="25">
        <f t="shared" si="5"/>
        <v>0</v>
      </c>
      <c r="H32" s="25">
        <f t="shared" si="3"/>
        <v>0</v>
      </c>
      <c r="I32" s="20"/>
      <c r="J32" s="20"/>
    </row>
    <row r="33" spans="1:10">
      <c r="A33" s="18" t="s">
        <v>89</v>
      </c>
      <c r="B33" s="18" t="s">
        <v>60</v>
      </c>
      <c r="C33" s="25">
        <v>5</v>
      </c>
      <c r="D33" s="25">
        <v>0</v>
      </c>
      <c r="E33" s="25">
        <f t="shared" si="4"/>
        <v>0</v>
      </c>
      <c r="F33" s="25">
        <v>0</v>
      </c>
      <c r="G33" s="25">
        <f t="shared" si="5"/>
        <v>0</v>
      </c>
      <c r="H33" s="25">
        <f t="shared" si="3"/>
        <v>0</v>
      </c>
      <c r="I33" s="20"/>
      <c r="J33" s="20"/>
    </row>
    <row r="34" spans="1:10">
      <c r="A34" s="18" t="s">
        <v>90</v>
      </c>
      <c r="B34" s="18" t="s">
        <v>60</v>
      </c>
      <c r="C34" s="25">
        <v>3</v>
      </c>
      <c r="D34" s="25">
        <v>0</v>
      </c>
      <c r="E34" s="25">
        <f t="shared" si="4"/>
        <v>0</v>
      </c>
      <c r="F34" s="25">
        <v>0</v>
      </c>
      <c r="G34" s="25">
        <f t="shared" si="5"/>
        <v>0</v>
      </c>
      <c r="H34" s="25">
        <f t="shared" si="3"/>
        <v>0</v>
      </c>
      <c r="I34" s="20"/>
      <c r="J34" s="20"/>
    </row>
    <row r="35" spans="1:10">
      <c r="A35" s="18" t="s">
        <v>91</v>
      </c>
      <c r="B35" s="18" t="s">
        <v>60</v>
      </c>
      <c r="C35" s="25">
        <v>12</v>
      </c>
      <c r="D35" s="25">
        <v>0</v>
      </c>
      <c r="E35" s="25">
        <f t="shared" si="4"/>
        <v>0</v>
      </c>
      <c r="F35" s="25">
        <v>0</v>
      </c>
      <c r="G35" s="25">
        <f t="shared" si="5"/>
        <v>0</v>
      </c>
      <c r="H35" s="25">
        <f t="shared" si="3"/>
        <v>0</v>
      </c>
      <c r="I35" s="20"/>
      <c r="J35" s="20"/>
    </row>
    <row r="36" spans="1:10">
      <c r="A36" s="18" t="s">
        <v>92</v>
      </c>
      <c r="B36" s="18" t="s">
        <v>60</v>
      </c>
      <c r="C36" s="25">
        <v>27</v>
      </c>
      <c r="D36" s="25">
        <v>0</v>
      </c>
      <c r="E36" s="25">
        <f t="shared" si="4"/>
        <v>0</v>
      </c>
      <c r="F36" s="25">
        <v>0</v>
      </c>
      <c r="G36" s="25">
        <f t="shared" si="5"/>
        <v>0</v>
      </c>
      <c r="H36" s="25">
        <f t="shared" si="3"/>
        <v>0</v>
      </c>
      <c r="I36" s="20"/>
      <c r="J36" s="20"/>
    </row>
    <row r="37" spans="1:10">
      <c r="A37" s="18" t="s">
        <v>93</v>
      </c>
      <c r="B37" s="18" t="s">
        <v>60</v>
      </c>
      <c r="C37" s="25">
        <v>6</v>
      </c>
      <c r="D37" s="25">
        <v>0</v>
      </c>
      <c r="E37" s="25">
        <f t="shared" si="4"/>
        <v>0</v>
      </c>
      <c r="F37" s="25">
        <v>0</v>
      </c>
      <c r="G37" s="25">
        <f t="shared" si="5"/>
        <v>0</v>
      </c>
      <c r="H37" s="25">
        <f t="shared" si="3"/>
        <v>0</v>
      </c>
      <c r="I37" s="20"/>
      <c r="J37" s="20"/>
    </row>
    <row r="38" spans="1:10">
      <c r="A38" s="18" t="s">
        <v>94</v>
      </c>
      <c r="B38" s="18" t="s">
        <v>60</v>
      </c>
      <c r="C38" s="25">
        <v>27</v>
      </c>
      <c r="D38" s="25">
        <v>0</v>
      </c>
      <c r="E38" s="25">
        <f t="shared" si="4"/>
        <v>0</v>
      </c>
      <c r="F38" s="25">
        <v>0</v>
      </c>
      <c r="G38" s="25">
        <f t="shared" si="5"/>
        <v>0</v>
      </c>
      <c r="H38" s="25">
        <f t="shared" si="3"/>
        <v>0</v>
      </c>
      <c r="I38" s="20"/>
      <c r="J38" s="20"/>
    </row>
    <row r="39" spans="1:10">
      <c r="A39" s="5" t="s">
        <v>95</v>
      </c>
      <c r="B39" s="5" t="s">
        <v>12</v>
      </c>
      <c r="C39" s="13"/>
      <c r="D39" s="13"/>
      <c r="E39" s="13">
        <f>SUM(E16:E38)</f>
        <v>0</v>
      </c>
      <c r="F39" s="13"/>
      <c r="G39" s="13">
        <f>SUM(G16:G38)</f>
        <v>0</v>
      </c>
      <c r="H39" s="13">
        <f>SUM(H16:H38)</f>
        <v>0</v>
      </c>
      <c r="I39" s="20"/>
      <c r="J39" s="20"/>
    </row>
    <row r="40" spans="1:10">
      <c r="A40" s="18" t="s">
        <v>12</v>
      </c>
      <c r="B40" s="18" t="s">
        <v>12</v>
      </c>
      <c r="C40" s="25"/>
      <c r="D40" s="25"/>
      <c r="E40" s="25"/>
      <c r="F40" s="25"/>
      <c r="G40" s="25"/>
      <c r="H40" s="25">
        <f>E40+G40</f>
        <v>0</v>
      </c>
      <c r="I40" s="20"/>
      <c r="J40" s="20"/>
    </row>
    <row r="41" spans="1:10">
      <c r="A41" s="5" t="s">
        <v>96</v>
      </c>
      <c r="B41" s="5" t="s">
        <v>12</v>
      </c>
      <c r="C41" s="13"/>
      <c r="D41" s="13"/>
      <c r="E41" s="13"/>
      <c r="F41" s="13"/>
      <c r="G41" s="13"/>
      <c r="H41" s="13"/>
      <c r="I41" s="20"/>
      <c r="J41" s="20"/>
    </row>
    <row r="42" spans="1:10">
      <c r="A42" s="18" t="s">
        <v>97</v>
      </c>
      <c r="B42" s="18" t="s">
        <v>60</v>
      </c>
      <c r="C42" s="25">
        <v>197</v>
      </c>
      <c r="D42" s="25">
        <v>0</v>
      </c>
      <c r="E42" s="25">
        <f>C42*D42</f>
        <v>0</v>
      </c>
      <c r="F42" s="25">
        <v>0</v>
      </c>
      <c r="G42" s="25">
        <f>C42*F42</f>
        <v>0</v>
      </c>
      <c r="H42" s="25">
        <f>E42+G42</f>
        <v>0</v>
      </c>
      <c r="I42" s="20"/>
      <c r="J42" s="20"/>
    </row>
    <row r="43" spans="1:10">
      <c r="A43" s="18" t="s">
        <v>98</v>
      </c>
      <c r="B43" s="18" t="s">
        <v>60</v>
      </c>
      <c r="C43" s="25">
        <v>114</v>
      </c>
      <c r="D43" s="25">
        <v>0</v>
      </c>
      <c r="E43" s="25">
        <f>C43*D43</f>
        <v>0</v>
      </c>
      <c r="F43" s="25">
        <v>0</v>
      </c>
      <c r="G43" s="25">
        <f>C43*F43</f>
        <v>0</v>
      </c>
      <c r="H43" s="25">
        <f>E43+G43</f>
        <v>0</v>
      </c>
      <c r="I43" s="20"/>
      <c r="J43" s="20"/>
    </row>
    <row r="44" spans="1:10">
      <c r="A44" s="18" t="s">
        <v>99</v>
      </c>
      <c r="B44" s="18" t="s">
        <v>60</v>
      </c>
      <c r="C44" s="25">
        <v>25</v>
      </c>
      <c r="D44" s="25">
        <v>0</v>
      </c>
      <c r="E44" s="25">
        <f>C44*D44</f>
        <v>0</v>
      </c>
      <c r="F44" s="25">
        <v>0</v>
      </c>
      <c r="G44" s="25">
        <f>C44*F44</f>
        <v>0</v>
      </c>
      <c r="H44" s="25">
        <f>E44+G44</f>
        <v>0</v>
      </c>
      <c r="I44" s="20"/>
      <c r="J44" s="20"/>
    </row>
    <row r="45" spans="1:10">
      <c r="A45" s="18" t="s">
        <v>100</v>
      </c>
      <c r="B45" s="18" t="s">
        <v>60</v>
      </c>
      <c r="C45" s="25">
        <v>3</v>
      </c>
      <c r="D45" s="25">
        <v>0</v>
      </c>
      <c r="E45" s="25">
        <f>C45*D45</f>
        <v>0</v>
      </c>
      <c r="F45" s="25">
        <v>0</v>
      </c>
      <c r="G45" s="25">
        <f>C45*F45</f>
        <v>0</v>
      </c>
      <c r="H45" s="25">
        <f>E45+G45</f>
        <v>0</v>
      </c>
      <c r="I45" s="20"/>
      <c r="J45" s="20"/>
    </row>
    <row r="46" spans="1:10">
      <c r="A46" s="14" t="s">
        <v>101</v>
      </c>
      <c r="B46" s="14" t="s">
        <v>12</v>
      </c>
      <c r="C46" s="15"/>
      <c r="D46" s="15"/>
      <c r="E46" s="15"/>
      <c r="F46" s="15"/>
      <c r="G46" s="15"/>
      <c r="H46" s="15"/>
      <c r="I46" s="20"/>
      <c r="J46" s="20"/>
    </row>
    <row r="47" spans="1:10">
      <c r="A47" s="18" t="s">
        <v>102</v>
      </c>
      <c r="B47" s="18" t="s">
        <v>60</v>
      </c>
      <c r="C47" s="25">
        <v>44</v>
      </c>
      <c r="D47" s="25">
        <v>0</v>
      </c>
      <c r="E47" s="25">
        <f>C47*D47</f>
        <v>0</v>
      </c>
      <c r="F47" s="25">
        <v>0</v>
      </c>
      <c r="G47" s="25">
        <f>C47*F47</f>
        <v>0</v>
      </c>
      <c r="H47" s="25">
        <f>E47+G47</f>
        <v>0</v>
      </c>
      <c r="I47" s="20"/>
      <c r="J47" s="20"/>
    </row>
    <row r="48" spans="1:10">
      <c r="A48" s="18" t="s">
        <v>103</v>
      </c>
      <c r="B48" s="18" t="s">
        <v>60</v>
      </c>
      <c r="C48" s="25">
        <v>17</v>
      </c>
      <c r="D48" s="25">
        <v>0</v>
      </c>
      <c r="E48" s="25">
        <f>C48*D48</f>
        <v>0</v>
      </c>
      <c r="F48" s="25">
        <v>0</v>
      </c>
      <c r="G48" s="25">
        <f>C48*F48</f>
        <v>0</v>
      </c>
      <c r="H48" s="25">
        <f>E48+G48</f>
        <v>0</v>
      </c>
      <c r="I48" s="20"/>
      <c r="J48" s="20"/>
    </row>
    <row r="49" spans="1:10">
      <c r="A49" s="14" t="s">
        <v>104</v>
      </c>
      <c r="B49" s="14" t="s">
        <v>12</v>
      </c>
      <c r="C49" s="15"/>
      <c r="D49" s="15"/>
      <c r="E49" s="15"/>
      <c r="F49" s="15"/>
      <c r="G49" s="15"/>
      <c r="H49" s="15"/>
      <c r="I49" s="20"/>
      <c r="J49" s="20"/>
    </row>
    <row r="50" spans="1:10">
      <c r="A50" s="18" t="s">
        <v>105</v>
      </c>
      <c r="B50" s="18" t="s">
        <v>60</v>
      </c>
      <c r="C50" s="25">
        <v>318</v>
      </c>
      <c r="D50" s="25">
        <v>0</v>
      </c>
      <c r="E50" s="25">
        <f t="shared" ref="E50:E64" si="6">C50*D50</f>
        <v>0</v>
      </c>
      <c r="F50" s="25">
        <v>0</v>
      </c>
      <c r="G50" s="25">
        <f t="shared" ref="G50:G64" si="7">C50*F50</f>
        <v>0</v>
      </c>
      <c r="H50" s="25">
        <f t="shared" ref="H50:H64" si="8">E50+G50</f>
        <v>0</v>
      </c>
      <c r="I50" s="20"/>
      <c r="J50" s="20"/>
    </row>
    <row r="51" spans="1:10">
      <c r="A51" s="18" t="s">
        <v>106</v>
      </c>
      <c r="B51" s="18" t="s">
        <v>60</v>
      </c>
      <c r="C51" s="25">
        <v>140</v>
      </c>
      <c r="D51" s="25">
        <v>0</v>
      </c>
      <c r="E51" s="25">
        <f t="shared" si="6"/>
        <v>0</v>
      </c>
      <c r="F51" s="25">
        <v>0</v>
      </c>
      <c r="G51" s="25">
        <f t="shared" si="7"/>
        <v>0</v>
      </c>
      <c r="H51" s="25">
        <f t="shared" si="8"/>
        <v>0</v>
      </c>
      <c r="I51" s="20"/>
      <c r="J51" s="20"/>
    </row>
    <row r="52" spans="1:10">
      <c r="A52" s="18" t="s">
        <v>107</v>
      </c>
      <c r="B52" s="18" t="s">
        <v>60</v>
      </c>
      <c r="C52" s="25">
        <v>120</v>
      </c>
      <c r="D52" s="25">
        <v>0</v>
      </c>
      <c r="E52" s="25">
        <f t="shared" si="6"/>
        <v>0</v>
      </c>
      <c r="F52" s="25">
        <v>0</v>
      </c>
      <c r="G52" s="25">
        <f t="shared" si="7"/>
        <v>0</v>
      </c>
      <c r="H52" s="25">
        <f t="shared" si="8"/>
        <v>0</v>
      </c>
      <c r="I52" s="20"/>
      <c r="J52" s="20"/>
    </row>
    <row r="53" spans="1:10">
      <c r="A53" s="18" t="s">
        <v>108</v>
      </c>
      <c r="B53" s="18" t="s">
        <v>86</v>
      </c>
      <c r="C53" s="25">
        <v>32</v>
      </c>
      <c r="D53" s="25">
        <v>0</v>
      </c>
      <c r="E53" s="25">
        <f t="shared" si="6"/>
        <v>0</v>
      </c>
      <c r="F53" s="25">
        <v>0</v>
      </c>
      <c r="G53" s="25">
        <f t="shared" si="7"/>
        <v>0</v>
      </c>
      <c r="H53" s="25">
        <f t="shared" si="8"/>
        <v>0</v>
      </c>
      <c r="I53" s="20"/>
      <c r="J53" s="20"/>
    </row>
    <row r="54" spans="1:10">
      <c r="A54" s="18" t="s">
        <v>109</v>
      </c>
      <c r="B54" s="18" t="s">
        <v>86</v>
      </c>
      <c r="C54" s="25">
        <v>20</v>
      </c>
      <c r="D54" s="25">
        <v>0</v>
      </c>
      <c r="E54" s="25">
        <f t="shared" si="6"/>
        <v>0</v>
      </c>
      <c r="F54" s="25">
        <v>0</v>
      </c>
      <c r="G54" s="25">
        <f t="shared" si="7"/>
        <v>0</v>
      </c>
      <c r="H54" s="25">
        <f t="shared" si="8"/>
        <v>0</v>
      </c>
      <c r="I54" s="20"/>
      <c r="J54" s="20"/>
    </row>
    <row r="55" spans="1:10">
      <c r="A55" s="18" t="s">
        <v>110</v>
      </c>
      <c r="B55" s="18" t="s">
        <v>86</v>
      </c>
      <c r="C55" s="25">
        <v>17</v>
      </c>
      <c r="D55" s="25">
        <v>0</v>
      </c>
      <c r="E55" s="25">
        <f t="shared" si="6"/>
        <v>0</v>
      </c>
      <c r="F55" s="25">
        <v>0</v>
      </c>
      <c r="G55" s="25">
        <f t="shared" si="7"/>
        <v>0</v>
      </c>
      <c r="H55" s="25">
        <f t="shared" si="8"/>
        <v>0</v>
      </c>
      <c r="I55" s="20"/>
      <c r="J55" s="20"/>
    </row>
    <row r="56" spans="1:10">
      <c r="A56" s="18" t="s">
        <v>111</v>
      </c>
      <c r="B56" s="18" t="s">
        <v>86</v>
      </c>
      <c r="C56" s="25">
        <v>96</v>
      </c>
      <c r="D56" s="25">
        <v>0</v>
      </c>
      <c r="E56" s="25">
        <f t="shared" si="6"/>
        <v>0</v>
      </c>
      <c r="F56" s="25">
        <v>0</v>
      </c>
      <c r="G56" s="25">
        <f t="shared" si="7"/>
        <v>0</v>
      </c>
      <c r="H56" s="25">
        <f t="shared" si="8"/>
        <v>0</v>
      </c>
      <c r="I56" s="20"/>
      <c r="J56" s="20"/>
    </row>
    <row r="57" spans="1:10">
      <c r="A57" s="18" t="s">
        <v>112</v>
      </c>
      <c r="B57" s="18" t="s">
        <v>86</v>
      </c>
      <c r="C57" s="25">
        <v>118</v>
      </c>
      <c r="D57" s="25">
        <v>0</v>
      </c>
      <c r="E57" s="25">
        <f t="shared" si="6"/>
        <v>0</v>
      </c>
      <c r="F57" s="25">
        <v>0</v>
      </c>
      <c r="G57" s="25">
        <f t="shared" si="7"/>
        <v>0</v>
      </c>
      <c r="H57" s="25">
        <f t="shared" si="8"/>
        <v>0</v>
      </c>
      <c r="I57" s="20"/>
      <c r="J57" s="20"/>
    </row>
    <row r="58" spans="1:10">
      <c r="A58" s="18" t="s">
        <v>113</v>
      </c>
      <c r="B58" s="18" t="s">
        <v>86</v>
      </c>
      <c r="C58" s="25">
        <v>26</v>
      </c>
      <c r="D58" s="25">
        <v>0</v>
      </c>
      <c r="E58" s="25">
        <f t="shared" si="6"/>
        <v>0</v>
      </c>
      <c r="F58" s="25">
        <v>0</v>
      </c>
      <c r="G58" s="25">
        <f t="shared" si="7"/>
        <v>0</v>
      </c>
      <c r="H58" s="25">
        <f t="shared" si="8"/>
        <v>0</v>
      </c>
      <c r="I58" s="20"/>
      <c r="J58" s="20"/>
    </row>
    <row r="59" spans="1:10">
      <c r="A59" s="18" t="s">
        <v>114</v>
      </c>
      <c r="B59" s="18" t="s">
        <v>86</v>
      </c>
      <c r="C59" s="25">
        <v>4</v>
      </c>
      <c r="D59" s="25">
        <v>0</v>
      </c>
      <c r="E59" s="25">
        <f t="shared" si="6"/>
        <v>0</v>
      </c>
      <c r="F59" s="25">
        <v>0</v>
      </c>
      <c r="G59" s="25">
        <f t="shared" si="7"/>
        <v>0</v>
      </c>
      <c r="H59" s="25">
        <f t="shared" si="8"/>
        <v>0</v>
      </c>
      <c r="I59" s="20"/>
      <c r="J59" s="20"/>
    </row>
    <row r="60" spans="1:10">
      <c r="A60" s="18" t="s">
        <v>115</v>
      </c>
      <c r="B60" s="18" t="s">
        <v>86</v>
      </c>
      <c r="C60" s="25">
        <v>52</v>
      </c>
      <c r="D60" s="25">
        <v>0</v>
      </c>
      <c r="E60" s="25">
        <f t="shared" si="6"/>
        <v>0</v>
      </c>
      <c r="F60" s="25">
        <v>0</v>
      </c>
      <c r="G60" s="25">
        <f t="shared" si="7"/>
        <v>0</v>
      </c>
      <c r="H60" s="25">
        <f t="shared" si="8"/>
        <v>0</v>
      </c>
      <c r="I60" s="20"/>
      <c r="J60" s="20"/>
    </row>
    <row r="61" spans="1:10">
      <c r="A61" s="18" t="s">
        <v>116</v>
      </c>
      <c r="B61" s="18" t="s">
        <v>86</v>
      </c>
      <c r="C61" s="25">
        <v>365</v>
      </c>
      <c r="D61" s="25">
        <v>0</v>
      </c>
      <c r="E61" s="25">
        <f t="shared" si="6"/>
        <v>0</v>
      </c>
      <c r="F61" s="25">
        <v>0</v>
      </c>
      <c r="G61" s="25">
        <f t="shared" si="7"/>
        <v>0</v>
      </c>
      <c r="H61" s="25">
        <f t="shared" si="8"/>
        <v>0</v>
      </c>
      <c r="I61" s="20"/>
      <c r="J61" s="20"/>
    </row>
    <row r="62" spans="1:10">
      <c r="A62" s="18" t="s">
        <v>117</v>
      </c>
      <c r="B62" s="18" t="s">
        <v>86</v>
      </c>
      <c r="C62" s="25">
        <v>12</v>
      </c>
      <c r="D62" s="25">
        <v>0</v>
      </c>
      <c r="E62" s="25">
        <f t="shared" si="6"/>
        <v>0</v>
      </c>
      <c r="F62" s="25">
        <v>0</v>
      </c>
      <c r="G62" s="25">
        <f t="shared" si="7"/>
        <v>0</v>
      </c>
      <c r="H62" s="25">
        <f t="shared" si="8"/>
        <v>0</v>
      </c>
      <c r="I62" s="20"/>
      <c r="J62" s="20"/>
    </row>
    <row r="63" spans="1:10">
      <c r="A63" s="18" t="s">
        <v>118</v>
      </c>
      <c r="B63" s="18" t="s">
        <v>60</v>
      </c>
      <c r="C63" s="25">
        <v>100</v>
      </c>
      <c r="D63" s="25">
        <v>0</v>
      </c>
      <c r="E63" s="25">
        <f t="shared" si="6"/>
        <v>0</v>
      </c>
      <c r="F63" s="25">
        <v>0</v>
      </c>
      <c r="G63" s="25">
        <f t="shared" si="7"/>
        <v>0</v>
      </c>
      <c r="H63" s="25">
        <f t="shared" si="8"/>
        <v>0</v>
      </c>
      <c r="I63" s="20"/>
      <c r="J63" s="20"/>
    </row>
    <row r="64" spans="1:10">
      <c r="A64" s="18" t="s">
        <v>119</v>
      </c>
      <c r="B64" s="18" t="s">
        <v>60</v>
      </c>
      <c r="C64" s="25">
        <v>100</v>
      </c>
      <c r="D64" s="25">
        <v>0</v>
      </c>
      <c r="E64" s="25">
        <f t="shared" si="6"/>
        <v>0</v>
      </c>
      <c r="F64" s="25">
        <v>0</v>
      </c>
      <c r="G64" s="25">
        <f t="shared" si="7"/>
        <v>0</v>
      </c>
      <c r="H64" s="25">
        <f t="shared" si="8"/>
        <v>0</v>
      </c>
      <c r="I64" s="20"/>
      <c r="J64" s="20"/>
    </row>
    <row r="65" spans="1:10">
      <c r="A65" s="14" t="s">
        <v>120</v>
      </c>
      <c r="B65" s="14" t="s">
        <v>12</v>
      </c>
      <c r="C65" s="15"/>
      <c r="D65" s="15"/>
      <c r="E65" s="15"/>
      <c r="F65" s="15"/>
      <c r="G65" s="15"/>
      <c r="H65" s="15"/>
      <c r="I65" s="20"/>
      <c r="J65" s="20"/>
    </row>
    <row r="66" spans="1:10">
      <c r="A66" s="18" t="s">
        <v>121</v>
      </c>
      <c r="B66" s="18" t="s">
        <v>60</v>
      </c>
      <c r="C66" s="25">
        <v>85</v>
      </c>
      <c r="D66" s="25">
        <v>0</v>
      </c>
      <c r="E66" s="25">
        <f>C66*D66</f>
        <v>0</v>
      </c>
      <c r="F66" s="25">
        <v>0</v>
      </c>
      <c r="G66" s="25">
        <f>C66*F66</f>
        <v>0</v>
      </c>
      <c r="H66" s="25">
        <f>E66+G66</f>
        <v>0</v>
      </c>
      <c r="I66" s="20"/>
      <c r="J66" s="20"/>
    </row>
    <row r="67" spans="1:10">
      <c r="A67" s="18" t="s">
        <v>122</v>
      </c>
      <c r="B67" s="18" t="s">
        <v>60</v>
      </c>
      <c r="C67" s="25">
        <v>161</v>
      </c>
      <c r="D67" s="25">
        <v>0</v>
      </c>
      <c r="E67" s="25">
        <f>C67*D67</f>
        <v>0</v>
      </c>
      <c r="F67" s="25">
        <v>0</v>
      </c>
      <c r="G67" s="25">
        <f>C67*F67</f>
        <v>0</v>
      </c>
      <c r="H67" s="25">
        <f>E67+G67</f>
        <v>0</v>
      </c>
      <c r="I67" s="20"/>
      <c r="J67" s="20"/>
    </row>
    <row r="68" spans="1:10">
      <c r="A68" s="14" t="s">
        <v>123</v>
      </c>
      <c r="B68" s="14" t="s">
        <v>12</v>
      </c>
      <c r="C68" s="15"/>
      <c r="D68" s="15"/>
      <c r="E68" s="15"/>
      <c r="F68" s="15"/>
      <c r="G68" s="15"/>
      <c r="H68" s="15"/>
      <c r="I68" s="20"/>
      <c r="J68" s="20"/>
    </row>
    <row r="69" spans="1:10">
      <c r="A69" s="18" t="s">
        <v>124</v>
      </c>
      <c r="B69" s="18" t="s">
        <v>60</v>
      </c>
      <c r="C69" s="25">
        <v>12</v>
      </c>
      <c r="D69" s="25">
        <v>0</v>
      </c>
      <c r="E69" s="25">
        <f>C69*D69</f>
        <v>0</v>
      </c>
      <c r="F69" s="25">
        <v>0</v>
      </c>
      <c r="G69" s="25">
        <f>C69*F69</f>
        <v>0</v>
      </c>
      <c r="H69" s="25">
        <f>E69+G69</f>
        <v>0</v>
      </c>
      <c r="I69" s="20"/>
      <c r="J69" s="20"/>
    </row>
    <row r="70" spans="1:10">
      <c r="A70" s="18" t="s">
        <v>125</v>
      </c>
      <c r="B70" s="18" t="s">
        <v>60</v>
      </c>
      <c r="C70" s="25">
        <v>9</v>
      </c>
      <c r="D70" s="25">
        <v>0</v>
      </c>
      <c r="E70" s="25">
        <f>C70*D70</f>
        <v>0</v>
      </c>
      <c r="F70" s="25">
        <v>0</v>
      </c>
      <c r="G70" s="25">
        <f>C70*F70</f>
        <v>0</v>
      </c>
      <c r="H70" s="25">
        <f>E70+G70</f>
        <v>0</v>
      </c>
      <c r="I70" s="20"/>
      <c r="J70" s="20"/>
    </row>
    <row r="71" spans="1:10">
      <c r="A71" s="18" t="s">
        <v>126</v>
      </c>
      <c r="B71" s="18" t="s">
        <v>60</v>
      </c>
      <c r="C71" s="25">
        <v>8</v>
      </c>
      <c r="D71" s="25">
        <v>0</v>
      </c>
      <c r="E71" s="25">
        <f>C71*D71</f>
        <v>0</v>
      </c>
      <c r="F71" s="25">
        <v>0</v>
      </c>
      <c r="G71" s="25">
        <f>C71*F71</f>
        <v>0</v>
      </c>
      <c r="H71" s="25">
        <f>E71+G71</f>
        <v>0</v>
      </c>
      <c r="I71" s="20"/>
      <c r="J71" s="20"/>
    </row>
    <row r="72" spans="1:10">
      <c r="A72" s="14" t="s">
        <v>127</v>
      </c>
      <c r="B72" s="14" t="s">
        <v>12</v>
      </c>
      <c r="C72" s="15"/>
      <c r="D72" s="15"/>
      <c r="E72" s="15"/>
      <c r="F72" s="15"/>
      <c r="G72" s="15"/>
      <c r="H72" s="15"/>
      <c r="I72" s="20"/>
      <c r="J72" s="20"/>
    </row>
    <row r="73" spans="1:10">
      <c r="A73" s="18" t="s">
        <v>128</v>
      </c>
      <c r="B73" s="18" t="s">
        <v>86</v>
      </c>
      <c r="C73" s="25">
        <v>16</v>
      </c>
      <c r="D73" s="25">
        <v>0</v>
      </c>
      <c r="E73" s="25">
        <f t="shared" ref="E73:E79" si="9">C73*D73</f>
        <v>0</v>
      </c>
      <c r="F73" s="25">
        <v>0</v>
      </c>
      <c r="G73" s="25">
        <f t="shared" ref="G73:G79" si="10">C73*F73</f>
        <v>0</v>
      </c>
      <c r="H73" s="25">
        <f t="shared" ref="H73:H79" si="11">E73+G73</f>
        <v>0</v>
      </c>
      <c r="I73" s="20"/>
      <c r="J73" s="20"/>
    </row>
    <row r="74" spans="1:10">
      <c r="A74" s="18" t="s">
        <v>129</v>
      </c>
      <c r="B74" s="18" t="s">
        <v>86</v>
      </c>
      <c r="C74" s="25">
        <v>10</v>
      </c>
      <c r="D74" s="25">
        <v>0</v>
      </c>
      <c r="E74" s="25">
        <f t="shared" si="9"/>
        <v>0</v>
      </c>
      <c r="F74" s="25">
        <v>0</v>
      </c>
      <c r="G74" s="25">
        <f t="shared" si="10"/>
        <v>0</v>
      </c>
      <c r="H74" s="25">
        <f t="shared" si="11"/>
        <v>0</v>
      </c>
      <c r="I74" s="20"/>
      <c r="J74" s="20"/>
    </row>
    <row r="75" spans="1:10">
      <c r="A75" s="18" t="s">
        <v>130</v>
      </c>
      <c r="B75" s="18" t="s">
        <v>86</v>
      </c>
      <c r="C75" s="25">
        <v>3</v>
      </c>
      <c r="D75" s="25">
        <v>0</v>
      </c>
      <c r="E75" s="25">
        <f t="shared" si="9"/>
        <v>0</v>
      </c>
      <c r="F75" s="25">
        <v>0</v>
      </c>
      <c r="G75" s="25">
        <f t="shared" si="10"/>
        <v>0</v>
      </c>
      <c r="H75" s="25">
        <f t="shared" si="11"/>
        <v>0</v>
      </c>
      <c r="I75" s="20"/>
      <c r="J75" s="20"/>
    </row>
    <row r="76" spans="1:10">
      <c r="A76" s="18" t="s">
        <v>131</v>
      </c>
      <c r="B76" s="18" t="s">
        <v>86</v>
      </c>
      <c r="C76" s="25">
        <v>3</v>
      </c>
      <c r="D76" s="25">
        <v>0</v>
      </c>
      <c r="E76" s="25">
        <f t="shared" si="9"/>
        <v>0</v>
      </c>
      <c r="F76" s="25">
        <v>0</v>
      </c>
      <c r="G76" s="25">
        <f t="shared" si="10"/>
        <v>0</v>
      </c>
      <c r="H76" s="25">
        <f t="shared" si="11"/>
        <v>0</v>
      </c>
      <c r="I76" s="20"/>
      <c r="J76" s="20"/>
    </row>
    <row r="77" spans="1:10">
      <c r="A77" s="18" t="s">
        <v>132</v>
      </c>
      <c r="B77" s="18" t="s">
        <v>86</v>
      </c>
      <c r="C77" s="25">
        <v>3</v>
      </c>
      <c r="D77" s="25">
        <v>0</v>
      </c>
      <c r="E77" s="25">
        <f t="shared" si="9"/>
        <v>0</v>
      </c>
      <c r="F77" s="25">
        <v>0</v>
      </c>
      <c r="G77" s="25">
        <f t="shared" si="10"/>
        <v>0</v>
      </c>
      <c r="H77" s="25">
        <f t="shared" si="11"/>
        <v>0</v>
      </c>
      <c r="I77" s="20"/>
      <c r="J77" s="20"/>
    </row>
    <row r="78" spans="1:10">
      <c r="A78" s="18" t="s">
        <v>133</v>
      </c>
      <c r="B78" s="18" t="s">
        <v>60</v>
      </c>
      <c r="C78" s="25">
        <v>40</v>
      </c>
      <c r="D78" s="25">
        <v>0</v>
      </c>
      <c r="E78" s="25">
        <f t="shared" si="9"/>
        <v>0</v>
      </c>
      <c r="F78" s="25">
        <v>0</v>
      </c>
      <c r="G78" s="25">
        <f t="shared" si="10"/>
        <v>0</v>
      </c>
      <c r="H78" s="25">
        <f t="shared" si="11"/>
        <v>0</v>
      </c>
      <c r="I78" s="20"/>
      <c r="J78" s="20"/>
    </row>
    <row r="79" spans="1:10">
      <c r="A79" s="18" t="s">
        <v>134</v>
      </c>
      <c r="B79" s="18" t="s">
        <v>60</v>
      </c>
      <c r="C79" s="25">
        <v>36</v>
      </c>
      <c r="D79" s="25">
        <v>0</v>
      </c>
      <c r="E79" s="25">
        <f t="shared" si="9"/>
        <v>0</v>
      </c>
      <c r="F79" s="25">
        <v>0</v>
      </c>
      <c r="G79" s="25">
        <f t="shared" si="10"/>
        <v>0</v>
      </c>
      <c r="H79" s="25">
        <f t="shared" si="11"/>
        <v>0</v>
      </c>
      <c r="I79" s="20"/>
      <c r="J79" s="20"/>
    </row>
    <row r="80" spans="1:10">
      <c r="A80" s="14" t="s">
        <v>135</v>
      </c>
      <c r="B80" s="14" t="s">
        <v>12</v>
      </c>
      <c r="C80" s="15"/>
      <c r="D80" s="15"/>
      <c r="E80" s="15"/>
      <c r="F80" s="15"/>
      <c r="G80" s="15"/>
      <c r="H80" s="15"/>
      <c r="I80" s="20"/>
      <c r="J80" s="20"/>
    </row>
    <row r="81" spans="1:10">
      <c r="A81" s="18" t="s">
        <v>136</v>
      </c>
      <c r="B81" s="18" t="s">
        <v>137</v>
      </c>
      <c r="C81" s="25">
        <v>0.25</v>
      </c>
      <c r="D81" s="25">
        <v>0</v>
      </c>
      <c r="E81" s="25">
        <f>C81*D81</f>
        <v>0</v>
      </c>
      <c r="F81" s="25">
        <v>0</v>
      </c>
      <c r="G81" s="25">
        <f>C81*F81</f>
        <v>0</v>
      </c>
      <c r="H81" s="25">
        <f>E81+G81</f>
        <v>0</v>
      </c>
      <c r="I81" s="20"/>
      <c r="J81" s="20"/>
    </row>
    <row r="82" spans="1:10">
      <c r="A82" s="14" t="s">
        <v>138</v>
      </c>
      <c r="B82" s="14" t="s">
        <v>12</v>
      </c>
      <c r="C82" s="15"/>
      <c r="D82" s="15"/>
      <c r="E82" s="15"/>
      <c r="F82" s="15"/>
      <c r="G82" s="15"/>
      <c r="H82" s="15"/>
      <c r="I82" s="20"/>
      <c r="J82" s="20"/>
    </row>
    <row r="83" spans="1:10">
      <c r="A83" s="18" t="s">
        <v>139</v>
      </c>
      <c r="B83" s="18" t="s">
        <v>60</v>
      </c>
      <c r="C83" s="25">
        <v>11</v>
      </c>
      <c r="D83" s="25">
        <v>0</v>
      </c>
      <c r="E83" s="25">
        <f>C83*D83</f>
        <v>0</v>
      </c>
      <c r="F83" s="25">
        <v>0</v>
      </c>
      <c r="G83" s="25">
        <f>C83*F83</f>
        <v>0</v>
      </c>
      <c r="H83" s="25">
        <f>E83+G83</f>
        <v>0</v>
      </c>
      <c r="I83" s="20"/>
      <c r="J83" s="20"/>
    </row>
    <row r="84" spans="1:10">
      <c r="A84" s="18" t="s">
        <v>140</v>
      </c>
      <c r="B84" s="18" t="s">
        <v>60</v>
      </c>
      <c r="C84" s="25">
        <v>3</v>
      </c>
      <c r="D84" s="25">
        <v>0</v>
      </c>
      <c r="E84" s="25">
        <f>C84*D84</f>
        <v>0</v>
      </c>
      <c r="F84" s="25">
        <v>0</v>
      </c>
      <c r="G84" s="25">
        <f>C84*F84</f>
        <v>0</v>
      </c>
      <c r="H84" s="25">
        <f>E84+G84</f>
        <v>0</v>
      </c>
      <c r="I84" s="20"/>
      <c r="J84" s="20"/>
    </row>
    <row r="85" spans="1:10">
      <c r="A85" s="18" t="s">
        <v>141</v>
      </c>
      <c r="B85" s="18" t="s">
        <v>60</v>
      </c>
      <c r="C85" s="25">
        <v>1</v>
      </c>
      <c r="D85" s="25">
        <v>0</v>
      </c>
      <c r="E85" s="25">
        <f>C85*D85</f>
        <v>0</v>
      </c>
      <c r="F85" s="25">
        <v>0</v>
      </c>
      <c r="G85" s="25">
        <f>C85*F85</f>
        <v>0</v>
      </c>
      <c r="H85" s="25">
        <f>E85+G85</f>
        <v>0</v>
      </c>
      <c r="I85" s="20"/>
      <c r="J85" s="20"/>
    </row>
    <row r="86" spans="1:10">
      <c r="A86" s="14" t="s">
        <v>142</v>
      </c>
      <c r="B86" s="14" t="s">
        <v>12</v>
      </c>
      <c r="C86" s="15"/>
      <c r="D86" s="15"/>
      <c r="E86" s="15"/>
      <c r="F86" s="15"/>
      <c r="G86" s="15"/>
      <c r="H86" s="15">
        <f>E86+G86</f>
        <v>0</v>
      </c>
      <c r="I86" s="20"/>
      <c r="J86" s="20"/>
    </row>
    <row r="87" spans="1:10">
      <c r="A87" s="14" t="s">
        <v>143</v>
      </c>
      <c r="B87" s="14" t="s">
        <v>12</v>
      </c>
      <c r="C87" s="15"/>
      <c r="D87" s="15"/>
      <c r="E87" s="15"/>
      <c r="F87" s="15"/>
      <c r="G87" s="15"/>
      <c r="H87" s="15"/>
      <c r="I87" s="20"/>
      <c r="J87" s="20"/>
    </row>
    <row r="88" spans="1:10">
      <c r="A88" s="18" t="s">
        <v>144</v>
      </c>
      <c r="B88" s="18" t="s">
        <v>86</v>
      </c>
      <c r="C88" s="25">
        <v>288</v>
      </c>
      <c r="D88" s="25">
        <v>0</v>
      </c>
      <c r="E88" s="25">
        <f t="shared" ref="E88:E97" si="12">C88*D88</f>
        <v>0</v>
      </c>
      <c r="F88" s="25">
        <v>0</v>
      </c>
      <c r="G88" s="25">
        <f t="shared" ref="G88:G97" si="13">C88*F88</f>
        <v>0</v>
      </c>
      <c r="H88" s="25">
        <f t="shared" ref="H88:H97" si="14">E88+G88</f>
        <v>0</v>
      </c>
      <c r="I88" s="20"/>
      <c r="J88" s="20"/>
    </row>
    <row r="89" spans="1:10">
      <c r="A89" s="18" t="s">
        <v>145</v>
      </c>
      <c r="B89" s="18" t="s">
        <v>86</v>
      </c>
      <c r="C89" s="25">
        <v>276</v>
      </c>
      <c r="D89" s="25">
        <v>0</v>
      </c>
      <c r="E89" s="25">
        <f t="shared" si="12"/>
        <v>0</v>
      </c>
      <c r="F89" s="25">
        <v>0</v>
      </c>
      <c r="G89" s="25">
        <f t="shared" si="13"/>
        <v>0</v>
      </c>
      <c r="H89" s="25">
        <f t="shared" si="14"/>
        <v>0</v>
      </c>
      <c r="I89" s="20"/>
      <c r="J89" s="20"/>
    </row>
    <row r="90" spans="1:10">
      <c r="A90" s="18" t="s">
        <v>146</v>
      </c>
      <c r="B90" s="18" t="s">
        <v>86</v>
      </c>
      <c r="C90" s="25">
        <v>1661</v>
      </c>
      <c r="D90" s="25">
        <v>0</v>
      </c>
      <c r="E90" s="25">
        <f t="shared" si="12"/>
        <v>0</v>
      </c>
      <c r="F90" s="25">
        <v>0</v>
      </c>
      <c r="G90" s="25">
        <f t="shared" si="13"/>
        <v>0</v>
      </c>
      <c r="H90" s="25">
        <f t="shared" si="14"/>
        <v>0</v>
      </c>
      <c r="I90" s="20"/>
      <c r="J90" s="20"/>
    </row>
    <row r="91" spans="1:10">
      <c r="A91" s="18" t="s">
        <v>147</v>
      </c>
      <c r="B91" s="18" t="s">
        <v>86</v>
      </c>
      <c r="C91" s="25">
        <v>1180</v>
      </c>
      <c r="D91" s="25">
        <v>0</v>
      </c>
      <c r="E91" s="25">
        <f t="shared" si="12"/>
        <v>0</v>
      </c>
      <c r="F91" s="25">
        <v>0</v>
      </c>
      <c r="G91" s="25">
        <f t="shared" si="13"/>
        <v>0</v>
      </c>
      <c r="H91" s="25">
        <f t="shared" si="14"/>
        <v>0</v>
      </c>
      <c r="I91" s="20"/>
      <c r="J91" s="20"/>
    </row>
    <row r="92" spans="1:10">
      <c r="A92" s="18" t="s">
        <v>148</v>
      </c>
      <c r="B92" s="18" t="s">
        <v>86</v>
      </c>
      <c r="C92" s="25">
        <v>284</v>
      </c>
      <c r="D92" s="25">
        <v>0</v>
      </c>
      <c r="E92" s="25">
        <f t="shared" si="12"/>
        <v>0</v>
      </c>
      <c r="F92" s="25">
        <v>0</v>
      </c>
      <c r="G92" s="25">
        <f t="shared" si="13"/>
        <v>0</v>
      </c>
      <c r="H92" s="25">
        <f t="shared" si="14"/>
        <v>0</v>
      </c>
      <c r="I92" s="20"/>
      <c r="J92" s="20"/>
    </row>
    <row r="93" spans="1:10">
      <c r="A93" s="18" t="s">
        <v>149</v>
      </c>
      <c r="B93" s="18" t="s">
        <v>86</v>
      </c>
      <c r="C93" s="25">
        <v>91</v>
      </c>
      <c r="D93" s="25">
        <v>0</v>
      </c>
      <c r="E93" s="25">
        <f t="shared" si="12"/>
        <v>0</v>
      </c>
      <c r="F93" s="25">
        <v>0</v>
      </c>
      <c r="G93" s="25">
        <f t="shared" si="13"/>
        <v>0</v>
      </c>
      <c r="H93" s="25">
        <f t="shared" si="14"/>
        <v>0</v>
      </c>
      <c r="I93" s="20"/>
      <c r="J93" s="20"/>
    </row>
    <row r="94" spans="1:10">
      <c r="A94" s="18" t="s">
        <v>150</v>
      </c>
      <c r="B94" s="18" t="s">
        <v>86</v>
      </c>
      <c r="C94" s="25">
        <v>25</v>
      </c>
      <c r="D94" s="25">
        <v>0</v>
      </c>
      <c r="E94" s="25">
        <f t="shared" si="12"/>
        <v>0</v>
      </c>
      <c r="F94" s="25">
        <v>0</v>
      </c>
      <c r="G94" s="25">
        <f t="shared" si="13"/>
        <v>0</v>
      </c>
      <c r="H94" s="25">
        <f t="shared" si="14"/>
        <v>0</v>
      </c>
      <c r="I94" s="20"/>
      <c r="J94" s="20"/>
    </row>
    <row r="95" spans="1:10">
      <c r="A95" s="18" t="s">
        <v>151</v>
      </c>
      <c r="B95" s="18" t="s">
        <v>86</v>
      </c>
      <c r="C95" s="25">
        <v>48</v>
      </c>
      <c r="D95" s="25">
        <v>0</v>
      </c>
      <c r="E95" s="25">
        <f t="shared" si="12"/>
        <v>0</v>
      </c>
      <c r="F95" s="25">
        <v>0</v>
      </c>
      <c r="G95" s="25">
        <f t="shared" si="13"/>
        <v>0</v>
      </c>
      <c r="H95" s="25">
        <f t="shared" si="14"/>
        <v>0</v>
      </c>
      <c r="I95" s="20"/>
      <c r="J95" s="20"/>
    </row>
    <row r="96" spans="1:10">
      <c r="A96" s="18" t="s">
        <v>152</v>
      </c>
      <c r="B96" s="18" t="s">
        <v>86</v>
      </c>
      <c r="C96" s="25">
        <v>62</v>
      </c>
      <c r="D96" s="25">
        <v>0</v>
      </c>
      <c r="E96" s="25">
        <f t="shared" si="12"/>
        <v>0</v>
      </c>
      <c r="F96" s="25">
        <v>0</v>
      </c>
      <c r="G96" s="25">
        <f t="shared" si="13"/>
        <v>0</v>
      </c>
      <c r="H96" s="25">
        <f t="shared" si="14"/>
        <v>0</v>
      </c>
      <c r="I96" s="20"/>
      <c r="J96" s="20"/>
    </row>
    <row r="97" spans="1:10">
      <c r="A97" s="18" t="s">
        <v>153</v>
      </c>
      <c r="B97" s="18" t="s">
        <v>86</v>
      </c>
      <c r="C97" s="25">
        <v>4</v>
      </c>
      <c r="D97" s="25">
        <v>0</v>
      </c>
      <c r="E97" s="25">
        <f t="shared" si="12"/>
        <v>0</v>
      </c>
      <c r="F97" s="25">
        <v>0</v>
      </c>
      <c r="G97" s="25">
        <f t="shared" si="13"/>
        <v>0</v>
      </c>
      <c r="H97" s="25">
        <f t="shared" si="14"/>
        <v>0</v>
      </c>
      <c r="I97" s="20"/>
      <c r="J97" s="20"/>
    </row>
    <row r="98" spans="1:10">
      <c r="A98" s="14" t="s">
        <v>154</v>
      </c>
      <c r="B98" s="14" t="s">
        <v>12</v>
      </c>
      <c r="C98" s="15"/>
      <c r="D98" s="15"/>
      <c r="E98" s="15"/>
      <c r="F98" s="15"/>
      <c r="G98" s="15"/>
      <c r="H98" s="15"/>
      <c r="I98" s="20"/>
      <c r="J98" s="20"/>
    </row>
    <row r="99" spans="1:10">
      <c r="A99" s="18" t="s">
        <v>155</v>
      </c>
      <c r="B99" s="18" t="s">
        <v>86</v>
      </c>
      <c r="C99" s="25">
        <v>15</v>
      </c>
      <c r="D99" s="25">
        <v>0</v>
      </c>
      <c r="E99" s="25">
        <f>C99*D99</f>
        <v>0</v>
      </c>
      <c r="F99" s="25">
        <v>0</v>
      </c>
      <c r="G99" s="25">
        <f>C99*F99</f>
        <v>0</v>
      </c>
      <c r="H99" s="25">
        <f>E99+G99</f>
        <v>0</v>
      </c>
      <c r="I99" s="20"/>
      <c r="J99" s="20"/>
    </row>
    <row r="100" spans="1:10">
      <c r="A100" s="18" t="s">
        <v>156</v>
      </c>
      <c r="B100" s="18" t="s">
        <v>86</v>
      </c>
      <c r="C100" s="25">
        <v>16</v>
      </c>
      <c r="D100" s="25">
        <v>0</v>
      </c>
      <c r="E100" s="25">
        <f>C100*D100</f>
        <v>0</v>
      </c>
      <c r="F100" s="25">
        <v>0</v>
      </c>
      <c r="G100" s="25">
        <f>C100*F100</f>
        <v>0</v>
      </c>
      <c r="H100" s="25">
        <f>E100+G100</f>
        <v>0</v>
      </c>
      <c r="I100" s="20"/>
      <c r="J100" s="20"/>
    </row>
    <row r="101" spans="1:10">
      <c r="A101" s="18" t="s">
        <v>157</v>
      </c>
      <c r="B101" s="18" t="s">
        <v>86</v>
      </c>
      <c r="C101" s="25">
        <v>24</v>
      </c>
      <c r="D101" s="25">
        <v>0</v>
      </c>
      <c r="E101" s="25">
        <f>C101*D101</f>
        <v>0</v>
      </c>
      <c r="F101" s="25">
        <v>0</v>
      </c>
      <c r="G101" s="25">
        <f>C101*F101</f>
        <v>0</v>
      </c>
      <c r="H101" s="25">
        <f>E101+G101</f>
        <v>0</v>
      </c>
      <c r="I101" s="20"/>
      <c r="J101" s="20"/>
    </row>
    <row r="102" spans="1:10">
      <c r="A102" s="18" t="s">
        <v>158</v>
      </c>
      <c r="B102" s="18" t="s">
        <v>86</v>
      </c>
      <c r="C102" s="25">
        <v>3</v>
      </c>
      <c r="D102" s="25">
        <v>0</v>
      </c>
      <c r="E102" s="25">
        <f>C102*D102</f>
        <v>0</v>
      </c>
      <c r="F102" s="25">
        <v>0</v>
      </c>
      <c r="G102" s="25">
        <f>C102*F102</f>
        <v>0</v>
      </c>
      <c r="H102" s="25">
        <f>E102+G102</f>
        <v>0</v>
      </c>
      <c r="I102" s="20"/>
      <c r="J102" s="20"/>
    </row>
    <row r="103" spans="1:10">
      <c r="A103" s="14" t="s">
        <v>159</v>
      </c>
      <c r="B103" s="14" t="s">
        <v>12</v>
      </c>
      <c r="C103" s="15"/>
      <c r="D103" s="15"/>
      <c r="E103" s="15"/>
      <c r="F103" s="15"/>
      <c r="G103" s="15"/>
      <c r="H103" s="15"/>
      <c r="I103" s="20"/>
      <c r="J103" s="20"/>
    </row>
    <row r="104" spans="1:10">
      <c r="A104" s="18" t="s">
        <v>160</v>
      </c>
      <c r="B104" s="18" t="s">
        <v>60</v>
      </c>
      <c r="C104" s="25">
        <v>156</v>
      </c>
      <c r="D104" s="25">
        <v>0</v>
      </c>
      <c r="E104" s="25">
        <f>C104*D104</f>
        <v>0</v>
      </c>
      <c r="F104" s="25">
        <v>0</v>
      </c>
      <c r="G104" s="25">
        <f>C104*F104</f>
        <v>0</v>
      </c>
      <c r="H104" s="25">
        <f>E104+G104</f>
        <v>0</v>
      </c>
      <c r="I104" s="20"/>
      <c r="J104" s="20"/>
    </row>
    <row r="105" spans="1:10">
      <c r="A105" s="18" t="s">
        <v>161</v>
      </c>
      <c r="B105" s="18" t="s">
        <v>60</v>
      </c>
      <c r="C105" s="25">
        <v>24</v>
      </c>
      <c r="D105" s="25">
        <v>0</v>
      </c>
      <c r="E105" s="25">
        <f>C105*D105</f>
        <v>0</v>
      </c>
      <c r="F105" s="25">
        <v>0</v>
      </c>
      <c r="G105" s="25">
        <f>C105*F105</f>
        <v>0</v>
      </c>
      <c r="H105" s="25">
        <f>E105+G105</f>
        <v>0</v>
      </c>
      <c r="I105" s="20"/>
      <c r="J105" s="20"/>
    </row>
    <row r="106" spans="1:10">
      <c r="A106" s="18" t="s">
        <v>162</v>
      </c>
      <c r="B106" s="18" t="s">
        <v>60</v>
      </c>
      <c r="C106" s="25">
        <v>12</v>
      </c>
      <c r="D106" s="25">
        <v>0</v>
      </c>
      <c r="E106" s="25">
        <f>C106*D106</f>
        <v>0</v>
      </c>
      <c r="F106" s="25">
        <v>0</v>
      </c>
      <c r="G106" s="25">
        <f>C106*F106</f>
        <v>0</v>
      </c>
      <c r="H106" s="25">
        <f>E106+G106</f>
        <v>0</v>
      </c>
      <c r="I106" s="20"/>
      <c r="J106" s="20"/>
    </row>
    <row r="107" spans="1:10">
      <c r="A107" s="18" t="s">
        <v>163</v>
      </c>
      <c r="B107" s="18" t="s">
        <v>60</v>
      </c>
      <c r="C107" s="25">
        <v>4</v>
      </c>
      <c r="D107" s="25">
        <v>0</v>
      </c>
      <c r="E107" s="25">
        <f>C107*D107</f>
        <v>0</v>
      </c>
      <c r="F107" s="25">
        <v>0</v>
      </c>
      <c r="G107" s="25">
        <f>C107*F107</f>
        <v>0</v>
      </c>
      <c r="H107" s="25">
        <f>E107+G107</f>
        <v>0</v>
      </c>
      <c r="I107" s="20"/>
      <c r="J107" s="20"/>
    </row>
    <row r="108" spans="1:10">
      <c r="A108" s="14" t="s">
        <v>164</v>
      </c>
      <c r="B108" s="14" t="s">
        <v>12</v>
      </c>
      <c r="C108" s="15"/>
      <c r="D108" s="15"/>
      <c r="E108" s="15"/>
      <c r="F108" s="15"/>
      <c r="G108" s="15"/>
      <c r="H108" s="15"/>
      <c r="I108" s="20"/>
      <c r="J108" s="20"/>
    </row>
    <row r="109" spans="1:10">
      <c r="A109" s="18" t="s">
        <v>165</v>
      </c>
      <c r="B109" s="18" t="s">
        <v>60</v>
      </c>
      <c r="C109" s="25">
        <v>6</v>
      </c>
      <c r="D109" s="25">
        <v>0</v>
      </c>
      <c r="E109" s="25">
        <f>C109*D109</f>
        <v>0</v>
      </c>
      <c r="F109" s="25">
        <v>0</v>
      </c>
      <c r="G109" s="25">
        <f>C109*F109</f>
        <v>0</v>
      </c>
      <c r="H109" s="25">
        <f>E109+G109</f>
        <v>0</v>
      </c>
      <c r="I109" s="20"/>
      <c r="J109" s="20"/>
    </row>
    <row r="110" spans="1:10">
      <c r="A110" s="18" t="s">
        <v>166</v>
      </c>
      <c r="B110" s="18" t="s">
        <v>60</v>
      </c>
      <c r="C110" s="25">
        <v>14</v>
      </c>
      <c r="D110" s="25">
        <v>0</v>
      </c>
      <c r="E110" s="25">
        <f>C110*D110</f>
        <v>0</v>
      </c>
      <c r="F110" s="25">
        <v>0</v>
      </c>
      <c r="G110" s="25">
        <f>C110*F110</f>
        <v>0</v>
      </c>
      <c r="H110" s="25">
        <f>E110+G110</f>
        <v>0</v>
      </c>
      <c r="I110" s="20"/>
      <c r="J110" s="20"/>
    </row>
    <row r="111" spans="1:10">
      <c r="A111" s="14" t="s">
        <v>167</v>
      </c>
      <c r="B111" s="14" t="s">
        <v>12</v>
      </c>
      <c r="C111" s="15"/>
      <c r="D111" s="15"/>
      <c r="E111" s="15"/>
      <c r="F111" s="15"/>
      <c r="G111" s="15"/>
      <c r="H111" s="15"/>
      <c r="I111" s="20"/>
      <c r="J111" s="20"/>
    </row>
    <row r="112" spans="1:10">
      <c r="A112" s="18" t="s">
        <v>168</v>
      </c>
      <c r="B112" s="18" t="s">
        <v>60</v>
      </c>
      <c r="C112" s="25">
        <v>26</v>
      </c>
      <c r="D112" s="25">
        <v>0</v>
      </c>
      <c r="E112" s="25">
        <f t="shared" ref="E112:E117" si="15">C112*D112</f>
        <v>0</v>
      </c>
      <c r="F112" s="25">
        <v>0</v>
      </c>
      <c r="G112" s="25">
        <f t="shared" ref="G112:G117" si="16">C112*F112</f>
        <v>0</v>
      </c>
      <c r="H112" s="25">
        <f t="shared" ref="H112:H117" si="17">E112+G112</f>
        <v>0</v>
      </c>
      <c r="I112" s="20"/>
      <c r="J112" s="20"/>
    </row>
    <row r="113" spans="1:10">
      <c r="A113" s="18" t="s">
        <v>169</v>
      </c>
      <c r="B113" s="18" t="s">
        <v>60</v>
      </c>
      <c r="C113" s="25">
        <v>6</v>
      </c>
      <c r="D113" s="25">
        <v>0</v>
      </c>
      <c r="E113" s="25">
        <f t="shared" si="15"/>
        <v>0</v>
      </c>
      <c r="F113" s="25">
        <v>0</v>
      </c>
      <c r="G113" s="25">
        <f t="shared" si="16"/>
        <v>0</v>
      </c>
      <c r="H113" s="25">
        <f t="shared" si="17"/>
        <v>0</v>
      </c>
      <c r="I113" s="20"/>
      <c r="J113" s="20"/>
    </row>
    <row r="114" spans="1:10">
      <c r="A114" s="18" t="s">
        <v>170</v>
      </c>
      <c r="B114" s="18" t="s">
        <v>60</v>
      </c>
      <c r="C114" s="25">
        <v>6</v>
      </c>
      <c r="D114" s="25">
        <v>0</v>
      </c>
      <c r="E114" s="25">
        <f t="shared" si="15"/>
        <v>0</v>
      </c>
      <c r="F114" s="25">
        <v>0</v>
      </c>
      <c r="G114" s="25">
        <f t="shared" si="16"/>
        <v>0</v>
      </c>
      <c r="H114" s="25">
        <f t="shared" si="17"/>
        <v>0</v>
      </c>
      <c r="I114" s="20"/>
      <c r="J114" s="20"/>
    </row>
    <row r="115" spans="1:10">
      <c r="A115" s="18" t="s">
        <v>171</v>
      </c>
      <c r="B115" s="18" t="s">
        <v>60</v>
      </c>
      <c r="C115" s="25">
        <v>5</v>
      </c>
      <c r="D115" s="25">
        <v>0</v>
      </c>
      <c r="E115" s="25">
        <f t="shared" si="15"/>
        <v>0</v>
      </c>
      <c r="F115" s="25">
        <v>0</v>
      </c>
      <c r="G115" s="25">
        <f t="shared" si="16"/>
        <v>0</v>
      </c>
      <c r="H115" s="25">
        <f t="shared" si="17"/>
        <v>0</v>
      </c>
      <c r="I115" s="20"/>
      <c r="J115" s="20"/>
    </row>
    <row r="116" spans="1:10">
      <c r="A116" s="18" t="s">
        <v>172</v>
      </c>
      <c r="B116" s="18" t="s">
        <v>60</v>
      </c>
      <c r="C116" s="25">
        <v>18</v>
      </c>
      <c r="D116" s="25">
        <v>0</v>
      </c>
      <c r="E116" s="25">
        <f t="shared" si="15"/>
        <v>0</v>
      </c>
      <c r="F116" s="25">
        <v>0</v>
      </c>
      <c r="G116" s="25">
        <f t="shared" si="16"/>
        <v>0</v>
      </c>
      <c r="H116" s="25">
        <f t="shared" si="17"/>
        <v>0</v>
      </c>
      <c r="I116" s="20"/>
      <c r="J116" s="20"/>
    </row>
    <row r="117" spans="1:10">
      <c r="A117" s="18" t="s">
        <v>173</v>
      </c>
      <c r="B117" s="18" t="s">
        <v>60</v>
      </c>
      <c r="C117" s="25">
        <v>12</v>
      </c>
      <c r="D117" s="25">
        <v>0</v>
      </c>
      <c r="E117" s="25">
        <f t="shared" si="15"/>
        <v>0</v>
      </c>
      <c r="F117" s="25">
        <v>0</v>
      </c>
      <c r="G117" s="25">
        <f t="shared" si="16"/>
        <v>0</v>
      </c>
      <c r="H117" s="25">
        <f t="shared" si="17"/>
        <v>0</v>
      </c>
      <c r="I117" s="20"/>
      <c r="J117" s="20"/>
    </row>
    <row r="118" spans="1:10">
      <c r="A118" s="14" t="s">
        <v>174</v>
      </c>
      <c r="B118" s="14" t="s">
        <v>12</v>
      </c>
      <c r="C118" s="15"/>
      <c r="D118" s="15"/>
      <c r="E118" s="15"/>
      <c r="F118" s="15"/>
      <c r="G118" s="15"/>
      <c r="H118" s="15"/>
      <c r="I118" s="20"/>
      <c r="J118" s="20"/>
    </row>
    <row r="119" spans="1:10">
      <c r="A119" s="18" t="s">
        <v>175</v>
      </c>
      <c r="B119" s="18" t="s">
        <v>60</v>
      </c>
      <c r="C119" s="25">
        <v>119</v>
      </c>
      <c r="D119" s="25">
        <v>0</v>
      </c>
      <c r="E119" s="25">
        <f>C119*D119</f>
        <v>0</v>
      </c>
      <c r="F119" s="25">
        <v>0</v>
      </c>
      <c r="G119" s="25">
        <f>C119*F119</f>
        <v>0</v>
      </c>
      <c r="H119" s="25">
        <f>E119+G119</f>
        <v>0</v>
      </c>
      <c r="I119" s="20"/>
      <c r="J119" s="20"/>
    </row>
    <row r="120" spans="1:10">
      <c r="A120" s="14" t="s">
        <v>176</v>
      </c>
      <c r="B120" s="14" t="s">
        <v>12</v>
      </c>
      <c r="C120" s="15"/>
      <c r="D120" s="15"/>
      <c r="E120" s="15"/>
      <c r="F120" s="15"/>
      <c r="G120" s="15"/>
      <c r="H120" s="15"/>
      <c r="I120" s="20"/>
      <c r="J120" s="20"/>
    </row>
    <row r="121" spans="1:10">
      <c r="A121" s="18" t="s">
        <v>177</v>
      </c>
      <c r="B121" s="18" t="s">
        <v>60</v>
      </c>
      <c r="C121" s="25">
        <v>15</v>
      </c>
      <c r="D121" s="25">
        <v>0</v>
      </c>
      <c r="E121" s="25">
        <f>C121*D121</f>
        <v>0</v>
      </c>
      <c r="F121" s="25">
        <v>0</v>
      </c>
      <c r="G121" s="25">
        <f>C121*F121</f>
        <v>0</v>
      </c>
      <c r="H121" s="25">
        <f>E121+G121</f>
        <v>0</v>
      </c>
      <c r="I121" s="20"/>
      <c r="J121" s="20"/>
    </row>
    <row r="122" spans="1:10">
      <c r="A122" s="18" t="s">
        <v>178</v>
      </c>
      <c r="B122" s="18" t="s">
        <v>60</v>
      </c>
      <c r="C122" s="25">
        <v>52</v>
      </c>
      <c r="D122" s="25">
        <v>0</v>
      </c>
      <c r="E122" s="25">
        <f>C122*D122</f>
        <v>0</v>
      </c>
      <c r="F122" s="25">
        <v>0</v>
      </c>
      <c r="G122" s="25">
        <f>C122*F122</f>
        <v>0</v>
      </c>
      <c r="H122" s="25">
        <f>E122+G122</f>
        <v>0</v>
      </c>
      <c r="I122" s="20"/>
      <c r="J122" s="20"/>
    </row>
    <row r="123" spans="1:10">
      <c r="A123" s="14" t="s">
        <v>179</v>
      </c>
      <c r="B123" s="14" t="s">
        <v>12</v>
      </c>
      <c r="C123" s="15"/>
      <c r="D123" s="15"/>
      <c r="E123" s="15"/>
      <c r="F123" s="15"/>
      <c r="G123" s="15"/>
      <c r="H123" s="15"/>
      <c r="I123" s="20"/>
      <c r="J123" s="20"/>
    </row>
    <row r="124" spans="1:10">
      <c r="A124" s="18" t="s">
        <v>180</v>
      </c>
      <c r="B124" s="18" t="s">
        <v>60</v>
      </c>
      <c r="C124" s="25">
        <v>1</v>
      </c>
      <c r="D124" s="25">
        <v>0</v>
      </c>
      <c r="E124" s="25">
        <f>C124*D124</f>
        <v>0</v>
      </c>
      <c r="F124" s="25">
        <v>0</v>
      </c>
      <c r="G124" s="25">
        <f>C124*F124</f>
        <v>0</v>
      </c>
      <c r="H124" s="25">
        <f>E124+G124</f>
        <v>0</v>
      </c>
      <c r="I124" s="20"/>
      <c r="J124" s="20"/>
    </row>
    <row r="125" spans="1:10">
      <c r="A125" s="14" t="s">
        <v>181</v>
      </c>
      <c r="B125" s="14" t="s">
        <v>12</v>
      </c>
      <c r="C125" s="15"/>
      <c r="D125" s="15"/>
      <c r="E125" s="15"/>
      <c r="F125" s="15"/>
      <c r="G125" s="15"/>
      <c r="H125" s="15"/>
      <c r="I125" s="20"/>
      <c r="J125" s="20"/>
    </row>
    <row r="126" spans="1:10">
      <c r="A126" s="18" t="s">
        <v>182</v>
      </c>
      <c r="B126" s="18" t="s">
        <v>60</v>
      </c>
      <c r="C126" s="25">
        <v>9</v>
      </c>
      <c r="D126" s="25">
        <v>0</v>
      </c>
      <c r="E126" s="25">
        <f>C126*D126</f>
        <v>0</v>
      </c>
      <c r="F126" s="25">
        <v>0</v>
      </c>
      <c r="G126" s="25">
        <f>C126*F126</f>
        <v>0</v>
      </c>
      <c r="H126" s="25">
        <f>E126+G126</f>
        <v>0</v>
      </c>
      <c r="I126" s="20"/>
      <c r="J126" s="20"/>
    </row>
    <row r="127" spans="1:10">
      <c r="A127" s="18" t="s">
        <v>183</v>
      </c>
      <c r="B127" s="18" t="s">
        <v>60</v>
      </c>
      <c r="C127" s="25">
        <v>2</v>
      </c>
      <c r="D127" s="25">
        <v>0</v>
      </c>
      <c r="E127" s="25">
        <f>C127*D127</f>
        <v>0</v>
      </c>
      <c r="F127" s="25">
        <v>0</v>
      </c>
      <c r="G127" s="25">
        <f>C127*F127</f>
        <v>0</v>
      </c>
      <c r="H127" s="25">
        <f>E127+G127</f>
        <v>0</v>
      </c>
      <c r="I127" s="20"/>
      <c r="J127" s="20"/>
    </row>
    <row r="128" spans="1:10">
      <c r="A128" s="18" t="s">
        <v>172</v>
      </c>
      <c r="B128" s="18" t="s">
        <v>60</v>
      </c>
      <c r="C128" s="25">
        <v>6</v>
      </c>
      <c r="D128" s="25">
        <v>0</v>
      </c>
      <c r="E128" s="25">
        <f>C128*D128</f>
        <v>0</v>
      </c>
      <c r="F128" s="25">
        <v>0</v>
      </c>
      <c r="G128" s="25">
        <f>C128*F128</f>
        <v>0</v>
      </c>
      <c r="H128" s="25">
        <f>E128+G128</f>
        <v>0</v>
      </c>
      <c r="I128" s="20"/>
      <c r="J128" s="20"/>
    </row>
    <row r="129" spans="1:10">
      <c r="A129" s="14" t="s">
        <v>184</v>
      </c>
      <c r="B129" s="14" t="s">
        <v>12</v>
      </c>
      <c r="C129" s="15"/>
      <c r="D129" s="15"/>
      <c r="E129" s="15"/>
      <c r="F129" s="15"/>
      <c r="G129" s="15"/>
      <c r="H129" s="15"/>
      <c r="I129" s="20"/>
      <c r="J129" s="20"/>
    </row>
    <row r="130" spans="1:10">
      <c r="A130" s="18" t="s">
        <v>185</v>
      </c>
      <c r="B130" s="18" t="s">
        <v>60</v>
      </c>
      <c r="C130" s="25">
        <v>14</v>
      </c>
      <c r="D130" s="25">
        <v>0</v>
      </c>
      <c r="E130" s="25">
        <f>C130*D130</f>
        <v>0</v>
      </c>
      <c r="F130" s="25">
        <v>0</v>
      </c>
      <c r="G130" s="25">
        <f>C130*F130</f>
        <v>0</v>
      </c>
      <c r="H130" s="25">
        <f>E130+G130</f>
        <v>0</v>
      </c>
      <c r="I130" s="20"/>
      <c r="J130" s="20"/>
    </row>
    <row r="131" spans="1:10">
      <c r="A131" s="18" t="s">
        <v>186</v>
      </c>
      <c r="B131" s="18" t="s">
        <v>60</v>
      </c>
      <c r="C131" s="25">
        <v>13</v>
      </c>
      <c r="D131" s="25">
        <v>0</v>
      </c>
      <c r="E131" s="25">
        <f>C131*D131</f>
        <v>0</v>
      </c>
      <c r="F131" s="25">
        <v>0</v>
      </c>
      <c r="G131" s="25">
        <f>C131*F131</f>
        <v>0</v>
      </c>
      <c r="H131" s="25">
        <f>E131+G131</f>
        <v>0</v>
      </c>
      <c r="I131" s="20"/>
      <c r="J131" s="20"/>
    </row>
    <row r="132" spans="1:10">
      <c r="A132" s="14" t="s">
        <v>187</v>
      </c>
      <c r="B132" s="14" t="s">
        <v>12</v>
      </c>
      <c r="C132" s="15"/>
      <c r="D132" s="15"/>
      <c r="E132" s="15"/>
      <c r="F132" s="15"/>
      <c r="G132" s="15"/>
      <c r="H132" s="15"/>
      <c r="I132" s="20"/>
      <c r="J132" s="20"/>
    </row>
    <row r="133" spans="1:10">
      <c r="A133" s="18" t="s">
        <v>188</v>
      </c>
      <c r="B133" s="18" t="s">
        <v>60</v>
      </c>
      <c r="C133" s="25">
        <v>1</v>
      </c>
      <c r="D133" s="25">
        <v>0</v>
      </c>
      <c r="E133" s="25">
        <f>C133*D133</f>
        <v>0</v>
      </c>
      <c r="F133" s="25">
        <v>0</v>
      </c>
      <c r="G133" s="25">
        <f>C133*F133</f>
        <v>0</v>
      </c>
      <c r="H133" s="25">
        <f>E133+G133</f>
        <v>0</v>
      </c>
      <c r="I133" s="20"/>
      <c r="J133" s="20"/>
    </row>
    <row r="134" spans="1:10">
      <c r="A134" s="18" t="s">
        <v>189</v>
      </c>
      <c r="B134" s="18" t="s">
        <v>60</v>
      </c>
      <c r="C134" s="25">
        <v>1</v>
      </c>
      <c r="D134" s="25">
        <v>0</v>
      </c>
      <c r="E134" s="25">
        <f>C134*D134</f>
        <v>0</v>
      </c>
      <c r="F134" s="25">
        <v>0</v>
      </c>
      <c r="G134" s="25">
        <f>C134*F134</f>
        <v>0</v>
      </c>
      <c r="H134" s="25">
        <f>E134+G134</f>
        <v>0</v>
      </c>
      <c r="I134" s="20"/>
      <c r="J134" s="20"/>
    </row>
    <row r="135" spans="1:10">
      <c r="A135" s="18" t="s">
        <v>190</v>
      </c>
      <c r="B135" s="18" t="s">
        <v>60</v>
      </c>
      <c r="C135" s="25">
        <v>3</v>
      </c>
      <c r="D135" s="25">
        <v>0</v>
      </c>
      <c r="E135" s="25">
        <f>C135*D135</f>
        <v>0</v>
      </c>
      <c r="F135" s="25">
        <v>0</v>
      </c>
      <c r="G135" s="25">
        <f>C135*F135</f>
        <v>0</v>
      </c>
      <c r="H135" s="25">
        <f>E135+G135</f>
        <v>0</v>
      </c>
      <c r="I135" s="20"/>
      <c r="J135" s="20"/>
    </row>
    <row r="136" spans="1:10">
      <c r="A136" s="14" t="s">
        <v>191</v>
      </c>
      <c r="B136" s="14" t="s">
        <v>12</v>
      </c>
      <c r="C136" s="15"/>
      <c r="D136" s="15"/>
      <c r="E136" s="15"/>
      <c r="F136" s="15"/>
      <c r="G136" s="15"/>
      <c r="H136" s="15"/>
      <c r="I136" s="20"/>
      <c r="J136" s="20"/>
    </row>
    <row r="137" spans="1:10">
      <c r="A137" s="18" t="s">
        <v>192</v>
      </c>
      <c r="B137" s="18" t="s">
        <v>60</v>
      </c>
      <c r="C137" s="25">
        <v>1</v>
      </c>
      <c r="D137" s="25">
        <v>0</v>
      </c>
      <c r="E137" s="25">
        <f>C137*D137</f>
        <v>0</v>
      </c>
      <c r="F137" s="25">
        <v>0</v>
      </c>
      <c r="G137" s="25">
        <f>C137*F137</f>
        <v>0</v>
      </c>
      <c r="H137" s="25">
        <f>E137+G137</f>
        <v>0</v>
      </c>
      <c r="I137" s="20"/>
      <c r="J137" s="20"/>
    </row>
    <row r="138" spans="1:10">
      <c r="A138" s="14" t="s">
        <v>193</v>
      </c>
      <c r="B138" s="14" t="s">
        <v>12</v>
      </c>
      <c r="C138" s="15"/>
      <c r="D138" s="15"/>
      <c r="E138" s="15"/>
      <c r="F138" s="15"/>
      <c r="G138" s="15"/>
      <c r="H138" s="15">
        <f>E138+G138</f>
        <v>0</v>
      </c>
      <c r="I138" s="20"/>
      <c r="J138" s="20"/>
    </row>
    <row r="139" spans="1:10">
      <c r="A139" s="14" t="s">
        <v>194</v>
      </c>
      <c r="B139" s="14" t="s">
        <v>12</v>
      </c>
      <c r="C139" s="15"/>
      <c r="D139" s="15"/>
      <c r="E139" s="15"/>
      <c r="F139" s="15"/>
      <c r="G139" s="15"/>
      <c r="H139" s="15"/>
      <c r="I139" s="20"/>
      <c r="J139" s="20"/>
    </row>
    <row r="140" spans="1:10">
      <c r="A140" s="18" t="s">
        <v>195</v>
      </c>
      <c r="B140" s="18" t="s">
        <v>60</v>
      </c>
      <c r="C140" s="25">
        <v>2</v>
      </c>
      <c r="D140" s="25">
        <v>0</v>
      </c>
      <c r="E140" s="25">
        <f>C140*D140</f>
        <v>0</v>
      </c>
      <c r="F140" s="25">
        <v>0</v>
      </c>
      <c r="G140" s="25">
        <f>C140*F140</f>
        <v>0</v>
      </c>
      <c r="H140" s="25">
        <f>E140+G140</f>
        <v>0</v>
      </c>
      <c r="I140" s="20"/>
      <c r="J140" s="20"/>
    </row>
    <row r="141" spans="1:10">
      <c r="A141" s="14" t="s">
        <v>196</v>
      </c>
      <c r="B141" s="14" t="s">
        <v>12</v>
      </c>
      <c r="C141" s="15"/>
      <c r="D141" s="15"/>
      <c r="E141" s="15"/>
      <c r="F141" s="15"/>
      <c r="G141" s="15"/>
      <c r="H141" s="15"/>
      <c r="I141" s="20"/>
      <c r="J141" s="20"/>
    </row>
    <row r="142" spans="1:10">
      <c r="A142" s="18" t="s">
        <v>197</v>
      </c>
      <c r="B142" s="18" t="s">
        <v>60</v>
      </c>
      <c r="C142" s="25">
        <v>8</v>
      </c>
      <c r="D142" s="25">
        <v>0</v>
      </c>
      <c r="E142" s="25">
        <f>C142*D142</f>
        <v>0</v>
      </c>
      <c r="F142" s="25">
        <v>0</v>
      </c>
      <c r="G142" s="25">
        <f>C142*F142</f>
        <v>0</v>
      </c>
      <c r="H142" s="25">
        <f>E142+G142</f>
        <v>0</v>
      </c>
      <c r="I142" s="20"/>
      <c r="J142" s="20"/>
    </row>
    <row r="143" spans="1:10">
      <c r="A143" s="18" t="s">
        <v>198</v>
      </c>
      <c r="B143" s="18" t="s">
        <v>60</v>
      </c>
      <c r="C143" s="25">
        <v>16</v>
      </c>
      <c r="D143" s="25">
        <v>0</v>
      </c>
      <c r="E143" s="25">
        <f>C143*D143</f>
        <v>0</v>
      </c>
      <c r="F143" s="25">
        <v>0</v>
      </c>
      <c r="G143" s="25">
        <f>C143*F143</f>
        <v>0</v>
      </c>
      <c r="H143" s="25">
        <f>E143+G143</f>
        <v>0</v>
      </c>
      <c r="I143" s="20"/>
      <c r="J143" s="20"/>
    </row>
    <row r="144" spans="1:10">
      <c r="A144" s="18" t="s">
        <v>199</v>
      </c>
      <c r="B144" s="18" t="s">
        <v>60</v>
      </c>
      <c r="C144" s="25">
        <v>8</v>
      </c>
      <c r="D144" s="25">
        <v>0</v>
      </c>
      <c r="E144" s="25">
        <f>C144*D144</f>
        <v>0</v>
      </c>
      <c r="F144" s="25">
        <v>0</v>
      </c>
      <c r="G144" s="25">
        <f>C144*F144</f>
        <v>0</v>
      </c>
      <c r="H144" s="25">
        <f>E144+G144</f>
        <v>0</v>
      </c>
      <c r="I144" s="20"/>
      <c r="J144" s="20"/>
    </row>
    <row r="145" spans="1:10">
      <c r="A145" s="14" t="s">
        <v>200</v>
      </c>
      <c r="B145" s="14" t="s">
        <v>12</v>
      </c>
      <c r="C145" s="15"/>
      <c r="D145" s="15"/>
      <c r="E145" s="15"/>
      <c r="F145" s="15"/>
      <c r="G145" s="15"/>
      <c r="H145" s="15"/>
      <c r="I145" s="20"/>
      <c r="J145" s="20"/>
    </row>
    <row r="146" spans="1:10">
      <c r="A146" s="18" t="s">
        <v>201</v>
      </c>
      <c r="B146" s="18" t="s">
        <v>60</v>
      </c>
      <c r="C146" s="25">
        <v>4</v>
      </c>
      <c r="D146" s="25">
        <v>0</v>
      </c>
      <c r="E146" s="25">
        <f>C146*D146</f>
        <v>0</v>
      </c>
      <c r="F146" s="25">
        <v>0</v>
      </c>
      <c r="G146" s="25">
        <f>C146*F146</f>
        <v>0</v>
      </c>
      <c r="H146" s="25">
        <f>E146+G146</f>
        <v>0</v>
      </c>
      <c r="I146" s="20"/>
      <c r="J146" s="20"/>
    </row>
    <row r="147" spans="1:10">
      <c r="A147" s="18" t="s">
        <v>202</v>
      </c>
      <c r="B147" s="18" t="s">
        <v>60</v>
      </c>
      <c r="C147" s="25">
        <v>4</v>
      </c>
      <c r="D147" s="25">
        <v>0</v>
      </c>
      <c r="E147" s="25">
        <f>C147*D147</f>
        <v>0</v>
      </c>
      <c r="F147" s="25">
        <v>0</v>
      </c>
      <c r="G147" s="25">
        <f>C147*F147</f>
        <v>0</v>
      </c>
      <c r="H147" s="25">
        <f>E147+G147</f>
        <v>0</v>
      </c>
      <c r="I147" s="20"/>
      <c r="J147" s="20"/>
    </row>
    <row r="148" spans="1:10">
      <c r="A148" s="14" t="s">
        <v>203</v>
      </c>
      <c r="B148" s="14" t="s">
        <v>12</v>
      </c>
      <c r="C148" s="15"/>
      <c r="D148" s="15"/>
      <c r="E148" s="15"/>
      <c r="F148" s="15"/>
      <c r="G148" s="15"/>
      <c r="H148" s="15"/>
      <c r="I148" s="20"/>
      <c r="J148" s="20"/>
    </row>
    <row r="149" spans="1:10">
      <c r="A149" s="18" t="s">
        <v>204</v>
      </c>
      <c r="B149" s="18" t="s">
        <v>86</v>
      </c>
      <c r="C149" s="25">
        <v>77</v>
      </c>
      <c r="D149" s="25">
        <v>0</v>
      </c>
      <c r="E149" s="25">
        <f>C149*D149</f>
        <v>0</v>
      </c>
      <c r="F149" s="25">
        <v>0</v>
      </c>
      <c r="G149" s="25">
        <f>C149*F149</f>
        <v>0</v>
      </c>
      <c r="H149" s="25">
        <f>E149+G149</f>
        <v>0</v>
      </c>
      <c r="I149" s="20"/>
      <c r="J149" s="20"/>
    </row>
    <row r="150" spans="1:10">
      <c r="A150" s="18" t="s">
        <v>205</v>
      </c>
      <c r="B150" s="18" t="s">
        <v>86</v>
      </c>
      <c r="C150" s="25">
        <v>15</v>
      </c>
      <c r="D150" s="25">
        <v>0</v>
      </c>
      <c r="E150" s="25">
        <f>C150*D150</f>
        <v>0</v>
      </c>
      <c r="F150" s="25">
        <v>0</v>
      </c>
      <c r="G150" s="25">
        <f>C150*F150</f>
        <v>0</v>
      </c>
      <c r="H150" s="25">
        <f>E150+G150</f>
        <v>0</v>
      </c>
      <c r="I150" s="20"/>
      <c r="J150" s="20"/>
    </row>
    <row r="151" spans="1:10">
      <c r="A151" s="18" t="s">
        <v>206</v>
      </c>
      <c r="B151" s="18" t="s">
        <v>86</v>
      </c>
      <c r="C151" s="25">
        <v>36</v>
      </c>
      <c r="D151" s="25">
        <v>0</v>
      </c>
      <c r="E151" s="25">
        <f>C151*D151</f>
        <v>0</v>
      </c>
      <c r="F151" s="25">
        <v>0</v>
      </c>
      <c r="G151" s="25">
        <f>C151*F151</f>
        <v>0</v>
      </c>
      <c r="H151" s="25">
        <f>E151+G151</f>
        <v>0</v>
      </c>
      <c r="I151" s="20"/>
      <c r="J151" s="20"/>
    </row>
    <row r="152" spans="1:10">
      <c r="A152" s="18" t="s">
        <v>207</v>
      </c>
      <c r="B152" s="18" t="s">
        <v>86</v>
      </c>
      <c r="C152" s="25">
        <v>32</v>
      </c>
      <c r="D152" s="25">
        <v>0</v>
      </c>
      <c r="E152" s="25">
        <f>C152*D152</f>
        <v>0</v>
      </c>
      <c r="F152" s="25">
        <v>0</v>
      </c>
      <c r="G152" s="25">
        <f>C152*F152</f>
        <v>0</v>
      </c>
      <c r="H152" s="25">
        <f>E152+G152</f>
        <v>0</v>
      </c>
      <c r="I152" s="20"/>
      <c r="J152" s="20"/>
    </row>
    <row r="153" spans="1:10">
      <c r="A153" s="14" t="s">
        <v>208</v>
      </c>
      <c r="B153" s="14" t="s">
        <v>12</v>
      </c>
      <c r="C153" s="15"/>
      <c r="D153" s="15"/>
      <c r="E153" s="15"/>
      <c r="F153" s="15"/>
      <c r="G153" s="15"/>
      <c r="H153" s="15"/>
      <c r="I153" s="20"/>
      <c r="J153" s="20"/>
    </row>
    <row r="154" spans="1:10">
      <c r="A154" s="18" t="s">
        <v>209</v>
      </c>
      <c r="B154" s="18" t="s">
        <v>60</v>
      </c>
      <c r="C154" s="25">
        <v>42</v>
      </c>
      <c r="D154" s="25">
        <v>0</v>
      </c>
      <c r="E154" s="25">
        <f>C154*D154</f>
        <v>0</v>
      </c>
      <c r="F154" s="25">
        <v>0</v>
      </c>
      <c r="G154" s="25">
        <f>C154*F154</f>
        <v>0</v>
      </c>
      <c r="H154" s="25">
        <f>E154+G154</f>
        <v>0</v>
      </c>
      <c r="I154" s="20"/>
      <c r="J154" s="20"/>
    </row>
    <row r="155" spans="1:10">
      <c r="A155" s="18" t="s">
        <v>210</v>
      </c>
      <c r="B155" s="18" t="s">
        <v>60</v>
      </c>
      <c r="C155" s="25">
        <v>16</v>
      </c>
      <c r="D155" s="25">
        <v>0</v>
      </c>
      <c r="E155" s="25">
        <f>C155*D155</f>
        <v>0</v>
      </c>
      <c r="F155" s="25">
        <v>0</v>
      </c>
      <c r="G155" s="25">
        <f>C155*F155</f>
        <v>0</v>
      </c>
      <c r="H155" s="25">
        <f>E155+G155</f>
        <v>0</v>
      </c>
      <c r="I155" s="20"/>
      <c r="J155" s="20"/>
    </row>
    <row r="156" spans="1:10">
      <c r="A156" s="18" t="s">
        <v>211</v>
      </c>
      <c r="B156" s="18" t="s">
        <v>60</v>
      </c>
      <c r="C156" s="25">
        <v>10</v>
      </c>
      <c r="D156" s="25">
        <v>0</v>
      </c>
      <c r="E156" s="25">
        <f>C156*D156</f>
        <v>0</v>
      </c>
      <c r="F156" s="25">
        <v>0</v>
      </c>
      <c r="G156" s="25">
        <f>C156*F156</f>
        <v>0</v>
      </c>
      <c r="H156" s="25">
        <f>E156+G156</f>
        <v>0</v>
      </c>
      <c r="I156" s="20"/>
      <c r="J156" s="20"/>
    </row>
    <row r="157" spans="1:10">
      <c r="A157" s="14" t="s">
        <v>212</v>
      </c>
      <c r="B157" s="14" t="s">
        <v>12</v>
      </c>
      <c r="C157" s="15"/>
      <c r="D157" s="15"/>
      <c r="E157" s="15"/>
      <c r="F157" s="15"/>
      <c r="G157" s="15"/>
      <c r="H157" s="15"/>
      <c r="I157" s="20"/>
      <c r="J157" s="20"/>
    </row>
    <row r="158" spans="1:10">
      <c r="A158" s="18" t="s">
        <v>213</v>
      </c>
      <c r="B158" s="18" t="s">
        <v>86</v>
      </c>
      <c r="C158" s="25">
        <v>6</v>
      </c>
      <c r="D158" s="25">
        <v>0</v>
      </c>
      <c r="E158" s="25">
        <f>C158*D158</f>
        <v>0</v>
      </c>
      <c r="F158" s="25">
        <v>0</v>
      </c>
      <c r="G158" s="25">
        <f>C158*F158</f>
        <v>0</v>
      </c>
      <c r="H158" s="25">
        <f>E158+G158</f>
        <v>0</v>
      </c>
      <c r="I158" s="20"/>
      <c r="J158" s="20"/>
    </row>
    <row r="159" spans="1:10">
      <c r="A159" s="14" t="s">
        <v>214</v>
      </c>
      <c r="B159" s="14" t="s">
        <v>12</v>
      </c>
      <c r="C159" s="15"/>
      <c r="D159" s="15"/>
      <c r="E159" s="15"/>
      <c r="F159" s="15"/>
      <c r="G159" s="15"/>
      <c r="H159" s="15"/>
      <c r="I159" s="20"/>
      <c r="J159" s="20"/>
    </row>
    <row r="160" spans="1:10">
      <c r="A160" s="18" t="s">
        <v>215</v>
      </c>
      <c r="B160" s="18" t="s">
        <v>86</v>
      </c>
      <c r="C160" s="25">
        <v>10</v>
      </c>
      <c r="D160" s="25">
        <v>0</v>
      </c>
      <c r="E160" s="25">
        <f>C160*D160</f>
        <v>0</v>
      </c>
      <c r="F160" s="25">
        <v>0</v>
      </c>
      <c r="G160" s="25">
        <f>C160*F160</f>
        <v>0</v>
      </c>
      <c r="H160" s="25">
        <f>E160+G160</f>
        <v>0</v>
      </c>
      <c r="I160" s="20"/>
      <c r="J160" s="20"/>
    </row>
    <row r="161" spans="1:10">
      <c r="A161" s="14" t="s">
        <v>200</v>
      </c>
      <c r="B161" s="14" t="s">
        <v>12</v>
      </c>
      <c r="C161" s="15"/>
      <c r="D161" s="15"/>
      <c r="E161" s="15"/>
      <c r="F161" s="15"/>
      <c r="G161" s="15"/>
      <c r="H161" s="15"/>
      <c r="I161" s="20"/>
      <c r="J161" s="20"/>
    </row>
    <row r="162" spans="1:10">
      <c r="A162" s="18" t="s">
        <v>216</v>
      </c>
      <c r="B162" s="18" t="s">
        <v>60</v>
      </c>
      <c r="C162" s="25">
        <v>8</v>
      </c>
      <c r="D162" s="25">
        <v>0</v>
      </c>
      <c r="E162" s="25">
        <f>C162*D162</f>
        <v>0</v>
      </c>
      <c r="F162" s="25">
        <v>0</v>
      </c>
      <c r="G162" s="25">
        <f>C162*F162</f>
        <v>0</v>
      </c>
      <c r="H162" s="25">
        <f>E162+G162</f>
        <v>0</v>
      </c>
      <c r="I162" s="20"/>
      <c r="J162" s="20"/>
    </row>
    <row r="163" spans="1:10">
      <c r="A163" s="18" t="s">
        <v>217</v>
      </c>
      <c r="B163" s="18" t="s">
        <v>60</v>
      </c>
      <c r="C163" s="25">
        <v>2</v>
      </c>
      <c r="D163" s="25">
        <v>0</v>
      </c>
      <c r="E163" s="25">
        <f>C163*D163</f>
        <v>0</v>
      </c>
      <c r="F163" s="25">
        <v>0</v>
      </c>
      <c r="G163" s="25">
        <f>C163*F163</f>
        <v>0</v>
      </c>
      <c r="H163" s="25">
        <f>E163+G163</f>
        <v>0</v>
      </c>
      <c r="I163" s="20"/>
      <c r="J163" s="20"/>
    </row>
    <row r="164" spans="1:10">
      <c r="A164" s="18" t="s">
        <v>218</v>
      </c>
      <c r="B164" s="18" t="s">
        <v>60</v>
      </c>
      <c r="C164" s="25">
        <v>3</v>
      </c>
      <c r="D164" s="25">
        <v>0</v>
      </c>
      <c r="E164" s="25">
        <f>C164*D164</f>
        <v>0</v>
      </c>
      <c r="F164" s="25">
        <v>0</v>
      </c>
      <c r="G164" s="25">
        <f>C164*F164</f>
        <v>0</v>
      </c>
      <c r="H164" s="25">
        <f>E164+G164</f>
        <v>0</v>
      </c>
      <c r="I164" s="20"/>
      <c r="J164" s="20"/>
    </row>
    <row r="165" spans="1:10">
      <c r="A165" s="14" t="s">
        <v>219</v>
      </c>
      <c r="B165" s="14" t="s">
        <v>12</v>
      </c>
      <c r="C165" s="15"/>
      <c r="D165" s="15"/>
      <c r="E165" s="15"/>
      <c r="F165" s="15"/>
      <c r="G165" s="15"/>
      <c r="H165" s="15"/>
      <c r="I165" s="20"/>
      <c r="J165" s="20"/>
    </row>
    <row r="166" spans="1:10">
      <c r="A166" s="18" t="s">
        <v>220</v>
      </c>
      <c r="B166" s="18" t="s">
        <v>60</v>
      </c>
      <c r="C166" s="25">
        <v>3</v>
      </c>
      <c r="D166" s="25">
        <v>0</v>
      </c>
      <c r="E166" s="25">
        <f>C166*D166</f>
        <v>0</v>
      </c>
      <c r="F166" s="25">
        <v>0</v>
      </c>
      <c r="G166" s="25">
        <f>C166*F166</f>
        <v>0</v>
      </c>
      <c r="H166" s="25">
        <f>E166+G166</f>
        <v>0</v>
      </c>
      <c r="I166" s="20"/>
      <c r="J166" s="20"/>
    </row>
    <row r="167" spans="1:10">
      <c r="A167" s="14" t="s">
        <v>221</v>
      </c>
      <c r="B167" s="14" t="s">
        <v>12</v>
      </c>
      <c r="C167" s="15"/>
      <c r="D167" s="15"/>
      <c r="E167" s="15"/>
      <c r="F167" s="15"/>
      <c r="G167" s="15"/>
      <c r="H167" s="15"/>
      <c r="I167" s="20"/>
      <c r="J167" s="20"/>
    </row>
    <row r="168" spans="1:10">
      <c r="A168" s="18" t="s">
        <v>222</v>
      </c>
      <c r="B168" s="18" t="s">
        <v>223</v>
      </c>
      <c r="C168" s="25">
        <v>75</v>
      </c>
      <c r="D168" s="25">
        <v>0</v>
      </c>
      <c r="E168" s="25">
        <f t="shared" ref="E168:E176" si="18">C168*D168</f>
        <v>0</v>
      </c>
      <c r="F168" s="25">
        <v>0</v>
      </c>
      <c r="G168" s="25">
        <f t="shared" ref="G168:G176" si="19">C168*F168</f>
        <v>0</v>
      </c>
      <c r="H168" s="25">
        <f t="shared" ref="H168:H176" si="20">E168+G168</f>
        <v>0</v>
      </c>
      <c r="I168" s="20"/>
      <c r="J168" s="20"/>
    </row>
    <row r="169" spans="1:10">
      <c r="A169" s="18" t="s">
        <v>224</v>
      </c>
      <c r="B169" s="18" t="s">
        <v>223</v>
      </c>
      <c r="C169" s="25">
        <v>12</v>
      </c>
      <c r="D169" s="25">
        <v>0</v>
      </c>
      <c r="E169" s="25">
        <f t="shared" si="18"/>
        <v>0</v>
      </c>
      <c r="F169" s="25">
        <v>0</v>
      </c>
      <c r="G169" s="25">
        <f t="shared" si="19"/>
        <v>0</v>
      </c>
      <c r="H169" s="25">
        <f t="shared" si="20"/>
        <v>0</v>
      </c>
      <c r="I169" s="20"/>
      <c r="J169" s="20"/>
    </row>
    <row r="170" spans="1:10">
      <c r="A170" s="18" t="s">
        <v>225</v>
      </c>
      <c r="B170" s="18" t="s">
        <v>223</v>
      </c>
      <c r="C170" s="25">
        <v>12</v>
      </c>
      <c r="D170" s="25">
        <v>0</v>
      </c>
      <c r="E170" s="25">
        <f t="shared" si="18"/>
        <v>0</v>
      </c>
      <c r="F170" s="25">
        <v>0</v>
      </c>
      <c r="G170" s="25">
        <f t="shared" si="19"/>
        <v>0</v>
      </c>
      <c r="H170" s="25">
        <f t="shared" si="20"/>
        <v>0</v>
      </c>
      <c r="I170" s="20"/>
      <c r="J170" s="20"/>
    </row>
    <row r="171" spans="1:10">
      <c r="A171" s="18" t="s">
        <v>226</v>
      </c>
      <c r="B171" s="18" t="s">
        <v>223</v>
      </c>
      <c r="C171" s="25">
        <v>8</v>
      </c>
      <c r="D171" s="25">
        <v>0</v>
      </c>
      <c r="E171" s="25">
        <f t="shared" si="18"/>
        <v>0</v>
      </c>
      <c r="F171" s="25">
        <v>0</v>
      </c>
      <c r="G171" s="25">
        <f t="shared" si="19"/>
        <v>0</v>
      </c>
      <c r="H171" s="25">
        <f t="shared" si="20"/>
        <v>0</v>
      </c>
      <c r="I171" s="20"/>
      <c r="J171" s="20"/>
    </row>
    <row r="172" spans="1:10">
      <c r="A172" s="18" t="s">
        <v>227</v>
      </c>
      <c r="B172" s="18" t="s">
        <v>223</v>
      </c>
      <c r="C172" s="25">
        <v>12</v>
      </c>
      <c r="D172" s="25">
        <v>0</v>
      </c>
      <c r="E172" s="25">
        <f t="shared" si="18"/>
        <v>0</v>
      </c>
      <c r="F172" s="25">
        <v>0</v>
      </c>
      <c r="G172" s="25">
        <f t="shared" si="19"/>
        <v>0</v>
      </c>
      <c r="H172" s="25">
        <f t="shared" si="20"/>
        <v>0</v>
      </c>
      <c r="I172" s="20"/>
      <c r="J172" s="20"/>
    </row>
    <row r="173" spans="1:10">
      <c r="A173" s="18" t="s">
        <v>228</v>
      </c>
      <c r="B173" s="18" t="s">
        <v>223</v>
      </c>
      <c r="C173" s="25">
        <v>8</v>
      </c>
      <c r="D173" s="25">
        <v>0</v>
      </c>
      <c r="E173" s="25">
        <f t="shared" si="18"/>
        <v>0</v>
      </c>
      <c r="F173" s="25">
        <v>0</v>
      </c>
      <c r="G173" s="25">
        <f t="shared" si="19"/>
        <v>0</v>
      </c>
      <c r="H173" s="25">
        <f t="shared" si="20"/>
        <v>0</v>
      </c>
      <c r="I173" s="20"/>
      <c r="J173" s="20"/>
    </row>
    <row r="174" spans="1:10">
      <c r="A174" s="18" t="s">
        <v>229</v>
      </c>
      <c r="B174" s="18" t="s">
        <v>223</v>
      </c>
      <c r="C174" s="25">
        <v>16</v>
      </c>
      <c r="D174" s="25">
        <v>0</v>
      </c>
      <c r="E174" s="25">
        <f t="shared" si="18"/>
        <v>0</v>
      </c>
      <c r="F174" s="25">
        <v>0</v>
      </c>
      <c r="G174" s="25">
        <f t="shared" si="19"/>
        <v>0</v>
      </c>
      <c r="H174" s="25">
        <f t="shared" si="20"/>
        <v>0</v>
      </c>
      <c r="I174" s="20"/>
      <c r="J174" s="20"/>
    </row>
    <row r="175" spans="1:10">
      <c r="A175" s="18" t="s">
        <v>230</v>
      </c>
      <c r="B175" s="18" t="s">
        <v>223</v>
      </c>
      <c r="C175" s="25">
        <v>16</v>
      </c>
      <c r="D175" s="25">
        <v>0</v>
      </c>
      <c r="E175" s="25">
        <f t="shared" si="18"/>
        <v>0</v>
      </c>
      <c r="F175" s="25">
        <v>0</v>
      </c>
      <c r="G175" s="25">
        <f t="shared" si="19"/>
        <v>0</v>
      </c>
      <c r="H175" s="25">
        <f t="shared" si="20"/>
        <v>0</v>
      </c>
      <c r="I175" s="20"/>
      <c r="J175" s="20"/>
    </row>
    <row r="176" spans="1:10">
      <c r="A176" s="18" t="s">
        <v>231</v>
      </c>
      <c r="B176" s="18" t="s">
        <v>223</v>
      </c>
      <c r="C176" s="25">
        <v>2</v>
      </c>
      <c r="D176" s="25">
        <v>0</v>
      </c>
      <c r="E176" s="25">
        <f t="shared" si="18"/>
        <v>0</v>
      </c>
      <c r="F176" s="25">
        <v>0</v>
      </c>
      <c r="G176" s="25">
        <f t="shared" si="19"/>
        <v>0</v>
      </c>
      <c r="H176" s="25">
        <f t="shared" si="20"/>
        <v>0</v>
      </c>
      <c r="I176" s="20"/>
      <c r="J176" s="20"/>
    </row>
    <row r="177" spans="1:10">
      <c r="A177" s="14" t="s">
        <v>232</v>
      </c>
      <c r="B177" s="14" t="s">
        <v>12</v>
      </c>
      <c r="C177" s="15"/>
      <c r="D177" s="15"/>
      <c r="E177" s="15"/>
      <c r="F177" s="15"/>
      <c r="G177" s="15"/>
      <c r="H177" s="15"/>
      <c r="I177" s="20"/>
      <c r="J177" s="20"/>
    </row>
    <row r="178" spans="1:10">
      <c r="A178" s="14" t="s">
        <v>233</v>
      </c>
      <c r="B178" s="14" t="s">
        <v>12</v>
      </c>
      <c r="C178" s="15"/>
      <c r="D178" s="15"/>
      <c r="E178" s="15"/>
      <c r="F178" s="15"/>
      <c r="G178" s="15"/>
      <c r="H178" s="15"/>
      <c r="I178" s="20"/>
      <c r="J178" s="20"/>
    </row>
    <row r="179" spans="1:10">
      <c r="A179" s="18" t="s">
        <v>234</v>
      </c>
      <c r="B179" s="18" t="s">
        <v>223</v>
      </c>
      <c r="C179" s="25">
        <v>85</v>
      </c>
      <c r="D179" s="25">
        <v>0</v>
      </c>
      <c r="E179" s="25">
        <f>C179*D179</f>
        <v>0</v>
      </c>
      <c r="F179" s="25">
        <v>0</v>
      </c>
      <c r="G179" s="25">
        <f>C179*F179</f>
        <v>0</v>
      </c>
      <c r="H179" s="25">
        <f>E179+G179</f>
        <v>0</v>
      </c>
      <c r="I179" s="20"/>
      <c r="J179" s="20"/>
    </row>
    <row r="180" spans="1:10">
      <c r="A180" s="18" t="s">
        <v>235</v>
      </c>
      <c r="B180" s="18" t="s">
        <v>223</v>
      </c>
      <c r="C180" s="25">
        <v>16</v>
      </c>
      <c r="D180" s="25">
        <v>0</v>
      </c>
      <c r="E180" s="25">
        <f>C180*D180</f>
        <v>0</v>
      </c>
      <c r="F180" s="25">
        <v>0</v>
      </c>
      <c r="G180" s="25">
        <f>C180*F180</f>
        <v>0</v>
      </c>
      <c r="H180" s="25">
        <f>E180+G180</f>
        <v>0</v>
      </c>
      <c r="I180" s="20"/>
      <c r="J180" s="20"/>
    </row>
    <row r="181" spans="1:10">
      <c r="A181" s="5" t="s">
        <v>236</v>
      </c>
      <c r="B181" s="5" t="s">
        <v>12</v>
      </c>
      <c r="C181" s="13"/>
      <c r="D181" s="13"/>
      <c r="E181" s="13">
        <f>SUM(E42:E180)</f>
        <v>0</v>
      </c>
      <c r="F181" s="13"/>
      <c r="G181" s="13">
        <f>SUM(G42:G180)</f>
        <v>0</v>
      </c>
      <c r="H181" s="13">
        <f>SUM(H42:H180)</f>
        <v>0</v>
      </c>
      <c r="I181" s="20"/>
      <c r="J181" s="20"/>
    </row>
    <row r="182" spans="1:10">
      <c r="A182" s="18" t="s">
        <v>12</v>
      </c>
      <c r="B182" s="18" t="s">
        <v>12</v>
      </c>
      <c r="C182" s="19"/>
      <c r="D182" s="19"/>
      <c r="E182" s="19"/>
      <c r="F182" s="19"/>
      <c r="G182" s="19"/>
      <c r="H182" s="19">
        <f>E182+G182</f>
        <v>0</v>
      </c>
      <c r="I182" s="20"/>
      <c r="J182" s="20"/>
    </row>
    <row r="183" spans="1:10">
      <c r="A183" s="5" t="s">
        <v>237</v>
      </c>
      <c r="B183" s="5" t="s">
        <v>12</v>
      </c>
      <c r="C183" s="13"/>
      <c r="D183" s="13"/>
      <c r="E183" s="13"/>
      <c r="F183" s="13"/>
      <c r="G183" s="13"/>
      <c r="H183" s="13"/>
      <c r="I183" s="20"/>
      <c r="J183" s="20"/>
    </row>
    <row r="184" spans="1:10">
      <c r="A184" s="18" t="s">
        <v>97</v>
      </c>
      <c r="B184" s="18" t="s">
        <v>60</v>
      </c>
      <c r="C184" s="25">
        <v>16</v>
      </c>
      <c r="D184" s="25">
        <v>0</v>
      </c>
      <c r="E184" s="25">
        <f t="shared" ref="E184:E193" si="21">C184*D184</f>
        <v>0</v>
      </c>
      <c r="F184" s="25">
        <v>0</v>
      </c>
      <c r="G184" s="25">
        <f t="shared" ref="G184:G193" si="22">C184*F184</f>
        <v>0</v>
      </c>
      <c r="H184" s="25">
        <f t="shared" ref="H184:H193" si="23">E184+G184</f>
        <v>0</v>
      </c>
      <c r="I184" s="20"/>
      <c r="J184" s="20"/>
    </row>
    <row r="185" spans="1:10">
      <c r="A185" s="18" t="s">
        <v>98</v>
      </c>
      <c r="B185" s="18" t="s">
        <v>60</v>
      </c>
      <c r="C185" s="25">
        <v>12</v>
      </c>
      <c r="D185" s="25">
        <v>0</v>
      </c>
      <c r="E185" s="25">
        <f t="shared" si="21"/>
        <v>0</v>
      </c>
      <c r="F185" s="25">
        <v>0</v>
      </c>
      <c r="G185" s="25">
        <f t="shared" si="22"/>
        <v>0</v>
      </c>
      <c r="H185" s="25">
        <f t="shared" si="23"/>
        <v>0</v>
      </c>
      <c r="I185" s="20"/>
      <c r="J185" s="20"/>
    </row>
    <row r="186" spans="1:10">
      <c r="A186" s="18" t="s">
        <v>99</v>
      </c>
      <c r="B186" s="18" t="s">
        <v>60</v>
      </c>
      <c r="C186" s="25">
        <v>12</v>
      </c>
      <c r="D186" s="25">
        <v>0</v>
      </c>
      <c r="E186" s="25">
        <f t="shared" si="21"/>
        <v>0</v>
      </c>
      <c r="F186" s="25">
        <v>0</v>
      </c>
      <c r="G186" s="25">
        <f t="shared" si="22"/>
        <v>0</v>
      </c>
      <c r="H186" s="25">
        <f t="shared" si="23"/>
        <v>0</v>
      </c>
      <c r="I186" s="20"/>
      <c r="J186" s="20"/>
    </row>
    <row r="187" spans="1:10">
      <c r="A187" s="18" t="s">
        <v>238</v>
      </c>
      <c r="B187" s="18" t="s">
        <v>60</v>
      </c>
      <c r="C187" s="25">
        <v>8</v>
      </c>
      <c r="D187" s="25">
        <v>0</v>
      </c>
      <c r="E187" s="25">
        <f t="shared" si="21"/>
        <v>0</v>
      </c>
      <c r="F187" s="25">
        <v>0</v>
      </c>
      <c r="G187" s="25">
        <f t="shared" si="22"/>
        <v>0</v>
      </c>
      <c r="H187" s="25">
        <f t="shared" si="23"/>
        <v>0</v>
      </c>
      <c r="I187" s="20"/>
      <c r="J187" s="20"/>
    </row>
    <row r="188" spans="1:10">
      <c r="A188" s="18" t="s">
        <v>108</v>
      </c>
      <c r="B188" s="18" t="s">
        <v>86</v>
      </c>
      <c r="C188" s="25">
        <v>128</v>
      </c>
      <c r="D188" s="25">
        <v>0</v>
      </c>
      <c r="E188" s="25">
        <f t="shared" si="21"/>
        <v>0</v>
      </c>
      <c r="F188" s="25">
        <v>0</v>
      </c>
      <c r="G188" s="25">
        <f t="shared" si="22"/>
        <v>0</v>
      </c>
      <c r="H188" s="25">
        <f t="shared" si="23"/>
        <v>0</v>
      </c>
      <c r="I188" s="20"/>
      <c r="J188" s="20"/>
    </row>
    <row r="189" spans="1:10">
      <c r="A189" s="18" t="s">
        <v>109</v>
      </c>
      <c r="B189" s="18" t="s">
        <v>86</v>
      </c>
      <c r="C189" s="25">
        <v>82</v>
      </c>
      <c r="D189" s="25">
        <v>0</v>
      </c>
      <c r="E189" s="25">
        <f t="shared" si="21"/>
        <v>0</v>
      </c>
      <c r="F189" s="25">
        <v>0</v>
      </c>
      <c r="G189" s="25">
        <f t="shared" si="22"/>
        <v>0</v>
      </c>
      <c r="H189" s="25">
        <f t="shared" si="23"/>
        <v>0</v>
      </c>
      <c r="I189" s="20"/>
      <c r="J189" s="20"/>
    </row>
    <row r="190" spans="1:10">
      <c r="A190" s="18" t="s">
        <v>110</v>
      </c>
      <c r="B190" s="18" t="s">
        <v>86</v>
      </c>
      <c r="C190" s="25">
        <v>45</v>
      </c>
      <c r="D190" s="25">
        <v>0</v>
      </c>
      <c r="E190" s="25">
        <f t="shared" si="21"/>
        <v>0</v>
      </c>
      <c r="F190" s="25">
        <v>0</v>
      </c>
      <c r="G190" s="25">
        <f t="shared" si="22"/>
        <v>0</v>
      </c>
      <c r="H190" s="25">
        <f t="shared" si="23"/>
        <v>0</v>
      </c>
      <c r="I190" s="20"/>
      <c r="J190" s="20"/>
    </row>
    <row r="191" spans="1:10">
      <c r="A191" s="18" t="s">
        <v>116</v>
      </c>
      <c r="B191" s="18" t="s">
        <v>86</v>
      </c>
      <c r="C191" s="25">
        <v>16</v>
      </c>
      <c r="D191" s="25">
        <v>0</v>
      </c>
      <c r="E191" s="25">
        <f t="shared" si="21"/>
        <v>0</v>
      </c>
      <c r="F191" s="25">
        <v>0</v>
      </c>
      <c r="G191" s="25">
        <f t="shared" si="22"/>
        <v>0</v>
      </c>
      <c r="H191" s="25">
        <f t="shared" si="23"/>
        <v>0</v>
      </c>
      <c r="I191" s="20"/>
      <c r="J191" s="20"/>
    </row>
    <row r="192" spans="1:10">
      <c r="A192" s="18" t="s">
        <v>117</v>
      </c>
      <c r="B192" s="18" t="s">
        <v>86</v>
      </c>
      <c r="C192" s="25">
        <v>18</v>
      </c>
      <c r="D192" s="25">
        <v>0</v>
      </c>
      <c r="E192" s="25">
        <f t="shared" si="21"/>
        <v>0</v>
      </c>
      <c r="F192" s="25">
        <v>0</v>
      </c>
      <c r="G192" s="25">
        <f t="shared" si="22"/>
        <v>0</v>
      </c>
      <c r="H192" s="25">
        <f t="shared" si="23"/>
        <v>0</v>
      </c>
      <c r="I192" s="20"/>
      <c r="J192" s="20"/>
    </row>
    <row r="193" spans="1:10">
      <c r="A193" s="18" t="s">
        <v>239</v>
      </c>
      <c r="B193" s="18" t="s">
        <v>86</v>
      </c>
      <c r="C193" s="25">
        <v>12</v>
      </c>
      <c r="D193" s="25">
        <v>0</v>
      </c>
      <c r="E193" s="25">
        <f t="shared" si="21"/>
        <v>0</v>
      </c>
      <c r="F193" s="25">
        <v>0</v>
      </c>
      <c r="G193" s="25">
        <f t="shared" si="22"/>
        <v>0</v>
      </c>
      <c r="H193" s="25">
        <f t="shared" si="23"/>
        <v>0</v>
      </c>
      <c r="I193" s="20"/>
      <c r="J193" s="20"/>
    </row>
    <row r="194" spans="1:10">
      <c r="A194" s="14" t="s">
        <v>240</v>
      </c>
      <c r="B194" s="14" t="s">
        <v>12</v>
      </c>
      <c r="C194" s="15"/>
      <c r="D194" s="15"/>
      <c r="E194" s="15"/>
      <c r="F194" s="15"/>
      <c r="G194" s="15"/>
      <c r="H194" s="15"/>
      <c r="I194" s="20"/>
      <c r="J194" s="20"/>
    </row>
    <row r="195" spans="1:10">
      <c r="A195" s="18" t="s">
        <v>241</v>
      </c>
      <c r="B195" s="18" t="s">
        <v>86</v>
      </c>
      <c r="C195" s="25">
        <v>697</v>
      </c>
      <c r="D195" s="25">
        <v>0</v>
      </c>
      <c r="E195" s="25">
        <f>C195*D195</f>
        <v>0</v>
      </c>
      <c r="F195" s="25">
        <v>0</v>
      </c>
      <c r="G195" s="25">
        <f>C195*F195</f>
        <v>0</v>
      </c>
      <c r="H195" s="25">
        <f>E195+G195</f>
        <v>0</v>
      </c>
      <c r="I195" s="20"/>
      <c r="J195" s="20"/>
    </row>
    <row r="196" spans="1:10">
      <c r="A196" s="18" t="s">
        <v>242</v>
      </c>
      <c r="B196" s="18" t="s">
        <v>243</v>
      </c>
      <c r="C196" s="25">
        <v>32</v>
      </c>
      <c r="D196" s="25">
        <v>0</v>
      </c>
      <c r="E196" s="25">
        <f>C196*D196</f>
        <v>0</v>
      </c>
      <c r="F196" s="25">
        <v>0</v>
      </c>
      <c r="G196" s="25">
        <f>C196*F196</f>
        <v>0</v>
      </c>
      <c r="H196" s="25">
        <f>E196+G196</f>
        <v>0</v>
      </c>
      <c r="I196" s="20"/>
      <c r="J196" s="20"/>
    </row>
    <row r="197" spans="1:10">
      <c r="A197" s="18" t="s">
        <v>244</v>
      </c>
      <c r="B197" s="18" t="s">
        <v>223</v>
      </c>
      <c r="C197" s="25">
        <v>16</v>
      </c>
      <c r="D197" s="25">
        <v>0</v>
      </c>
      <c r="E197" s="25">
        <f>C197*D197</f>
        <v>0</v>
      </c>
      <c r="F197" s="25">
        <v>0</v>
      </c>
      <c r="G197" s="25">
        <f>C197*F197</f>
        <v>0</v>
      </c>
      <c r="H197" s="25">
        <f>E197+G197</f>
        <v>0</v>
      </c>
      <c r="I197" s="20"/>
      <c r="J197" s="20"/>
    </row>
    <row r="198" spans="1:10">
      <c r="A198" s="5" t="s">
        <v>245</v>
      </c>
      <c r="B198" s="5" t="s">
        <v>12</v>
      </c>
      <c r="C198" s="13"/>
      <c r="D198" s="13"/>
      <c r="E198" s="13">
        <f>SUM(E184:E197)</f>
        <v>0</v>
      </c>
      <c r="F198" s="13"/>
      <c r="G198" s="13">
        <f>SUM(G184:G197)</f>
        <v>0</v>
      </c>
      <c r="H198" s="13">
        <f>SUM(H184:H197)</f>
        <v>0</v>
      </c>
      <c r="I198" s="20"/>
      <c r="J198" s="20"/>
    </row>
    <row r="199" spans="1:10">
      <c r="A199" s="18" t="s">
        <v>12</v>
      </c>
      <c r="B199" s="18" t="s">
        <v>12</v>
      </c>
      <c r="C199" s="19"/>
      <c r="D199" s="19"/>
      <c r="E199" s="19"/>
      <c r="F199" s="19"/>
      <c r="G199" s="19"/>
      <c r="H199" s="19">
        <f>E199+G199</f>
        <v>0</v>
      </c>
      <c r="I199" s="20"/>
      <c r="J199" s="20"/>
    </row>
    <row r="200" spans="1:10">
      <c r="A200" s="5" t="s">
        <v>246</v>
      </c>
      <c r="B200" s="5" t="s">
        <v>12</v>
      </c>
      <c r="C200" s="13"/>
      <c r="D200" s="13"/>
      <c r="E200" s="13"/>
      <c r="F200" s="13"/>
      <c r="G200" s="13"/>
      <c r="H200" s="13"/>
      <c r="I200" s="20"/>
      <c r="J200" s="20"/>
    </row>
    <row r="201" spans="1:10">
      <c r="A201" s="18" t="s">
        <v>98</v>
      </c>
      <c r="B201" s="18" t="s">
        <v>60</v>
      </c>
      <c r="C201" s="25">
        <v>6</v>
      </c>
      <c r="D201" s="25">
        <v>0</v>
      </c>
      <c r="E201" s="25">
        <f>C201*D201</f>
        <v>0</v>
      </c>
      <c r="F201" s="25">
        <v>0</v>
      </c>
      <c r="G201" s="25">
        <f>C201*F201</f>
        <v>0</v>
      </c>
      <c r="H201" s="25">
        <f>E201+G201</f>
        <v>0</v>
      </c>
      <c r="I201" s="20"/>
      <c r="J201" s="20"/>
    </row>
    <row r="202" spans="1:10">
      <c r="A202" s="18" t="s">
        <v>99</v>
      </c>
      <c r="B202" s="18" t="s">
        <v>60</v>
      </c>
      <c r="C202" s="25">
        <v>3</v>
      </c>
      <c r="D202" s="25">
        <v>0</v>
      </c>
      <c r="E202" s="25">
        <f>C202*D202</f>
        <v>0</v>
      </c>
      <c r="F202" s="25">
        <v>0</v>
      </c>
      <c r="G202" s="25">
        <f>C202*F202</f>
        <v>0</v>
      </c>
      <c r="H202" s="25">
        <f>E202+G202</f>
        <v>0</v>
      </c>
      <c r="I202" s="20"/>
      <c r="J202" s="20"/>
    </row>
    <row r="203" spans="1:10">
      <c r="A203" s="18" t="s">
        <v>108</v>
      </c>
      <c r="B203" s="18" t="s">
        <v>86</v>
      </c>
      <c r="C203" s="25">
        <v>94</v>
      </c>
      <c r="D203" s="25">
        <v>0</v>
      </c>
      <c r="E203" s="25">
        <f>C203*D203</f>
        <v>0</v>
      </c>
      <c r="F203" s="25">
        <v>0</v>
      </c>
      <c r="G203" s="25">
        <f>C203*F203</f>
        <v>0</v>
      </c>
      <c r="H203" s="25">
        <f>E203+G203</f>
        <v>0</v>
      </c>
      <c r="I203" s="20"/>
      <c r="J203" s="20"/>
    </row>
    <row r="204" spans="1:10">
      <c r="A204" s="14" t="s">
        <v>247</v>
      </c>
      <c r="B204" s="14" t="s">
        <v>12</v>
      </c>
      <c r="C204" s="15"/>
      <c r="D204" s="15"/>
      <c r="E204" s="15"/>
      <c r="F204" s="15"/>
      <c r="G204" s="15"/>
      <c r="H204" s="15"/>
      <c r="I204" s="20"/>
      <c r="J204" s="20"/>
    </row>
    <row r="205" spans="1:10">
      <c r="A205" s="14" t="s">
        <v>248</v>
      </c>
      <c r="B205" s="14" t="s">
        <v>12</v>
      </c>
      <c r="C205" s="15"/>
      <c r="D205" s="15"/>
      <c r="E205" s="15"/>
      <c r="F205" s="15"/>
      <c r="G205" s="15"/>
      <c r="H205" s="15"/>
      <c r="I205" s="20"/>
      <c r="J205" s="20"/>
    </row>
    <row r="206" spans="1:10">
      <c r="A206" s="18" t="s">
        <v>249</v>
      </c>
      <c r="B206" s="18" t="s">
        <v>86</v>
      </c>
      <c r="C206" s="25">
        <v>115</v>
      </c>
      <c r="D206" s="25">
        <v>0</v>
      </c>
      <c r="E206" s="25">
        <f>C206*D206</f>
        <v>0</v>
      </c>
      <c r="F206" s="25">
        <v>0</v>
      </c>
      <c r="G206" s="25">
        <f>C206*F206</f>
        <v>0</v>
      </c>
      <c r="H206" s="25">
        <f t="shared" ref="H206:H215" si="24">E206+G206</f>
        <v>0</v>
      </c>
      <c r="I206" s="20"/>
      <c r="J206" s="20"/>
    </row>
    <row r="207" spans="1:10">
      <c r="A207" s="18" t="s">
        <v>250</v>
      </c>
      <c r="B207" s="18" t="s">
        <v>243</v>
      </c>
      <c r="C207" s="25">
        <v>45</v>
      </c>
      <c r="D207" s="25">
        <v>0</v>
      </c>
      <c r="E207" s="25">
        <f>C207*D207</f>
        <v>0</v>
      </c>
      <c r="F207" s="25">
        <v>0</v>
      </c>
      <c r="G207" s="25">
        <f>C207*F207</f>
        <v>0</v>
      </c>
      <c r="H207" s="25">
        <f t="shared" si="24"/>
        <v>0</v>
      </c>
      <c r="I207" s="20"/>
      <c r="J207" s="20"/>
    </row>
    <row r="208" spans="1:10">
      <c r="A208" s="14" t="s">
        <v>251</v>
      </c>
      <c r="B208" s="14" t="s">
        <v>12</v>
      </c>
      <c r="C208" s="15"/>
      <c r="D208" s="15"/>
      <c r="E208" s="15"/>
      <c r="F208" s="15"/>
      <c r="G208" s="15"/>
      <c r="H208" s="15">
        <f t="shared" si="24"/>
        <v>0</v>
      </c>
      <c r="I208" s="20"/>
      <c r="J208" s="20"/>
    </row>
    <row r="209" spans="1:10">
      <c r="A209" s="18" t="s">
        <v>252</v>
      </c>
      <c r="B209" s="18" t="s">
        <v>60</v>
      </c>
      <c r="C209" s="25">
        <v>1</v>
      </c>
      <c r="D209" s="25">
        <v>0</v>
      </c>
      <c r="E209" s="25">
        <f t="shared" ref="E209:E215" si="25">C209*D209</f>
        <v>0</v>
      </c>
      <c r="F209" s="25">
        <v>0</v>
      </c>
      <c r="G209" s="25">
        <f t="shared" ref="G209:G215" si="26">C209*F209</f>
        <v>0</v>
      </c>
      <c r="H209" s="25">
        <f t="shared" si="24"/>
        <v>0</v>
      </c>
      <c r="I209" s="20"/>
      <c r="J209" s="20"/>
    </row>
    <row r="210" spans="1:10">
      <c r="A210" s="18" t="s">
        <v>253</v>
      </c>
      <c r="B210" s="18" t="s">
        <v>60</v>
      </c>
      <c r="C210" s="25">
        <v>4</v>
      </c>
      <c r="D210" s="25">
        <v>0</v>
      </c>
      <c r="E210" s="25">
        <f t="shared" si="25"/>
        <v>0</v>
      </c>
      <c r="F210" s="25">
        <v>0</v>
      </c>
      <c r="G210" s="25">
        <f t="shared" si="26"/>
        <v>0</v>
      </c>
      <c r="H210" s="25">
        <f t="shared" si="24"/>
        <v>0</v>
      </c>
      <c r="I210" s="20"/>
      <c r="J210" s="20"/>
    </row>
    <row r="211" spans="1:10">
      <c r="A211" s="18" t="s">
        <v>254</v>
      </c>
      <c r="B211" s="18" t="s">
        <v>60</v>
      </c>
      <c r="C211" s="25">
        <v>1</v>
      </c>
      <c r="D211" s="25">
        <v>0</v>
      </c>
      <c r="E211" s="25">
        <f t="shared" si="25"/>
        <v>0</v>
      </c>
      <c r="F211" s="25">
        <v>0</v>
      </c>
      <c r="G211" s="25">
        <f t="shared" si="26"/>
        <v>0</v>
      </c>
      <c r="H211" s="25">
        <f t="shared" si="24"/>
        <v>0</v>
      </c>
      <c r="I211" s="20"/>
      <c r="J211" s="20"/>
    </row>
    <row r="212" spans="1:10">
      <c r="A212" s="18" t="s">
        <v>255</v>
      </c>
      <c r="B212" s="18" t="s">
        <v>60</v>
      </c>
      <c r="C212" s="25">
        <v>2</v>
      </c>
      <c r="D212" s="25">
        <v>0</v>
      </c>
      <c r="E212" s="25">
        <f t="shared" si="25"/>
        <v>0</v>
      </c>
      <c r="F212" s="25">
        <v>0</v>
      </c>
      <c r="G212" s="25">
        <f t="shared" si="26"/>
        <v>0</v>
      </c>
      <c r="H212" s="25">
        <f t="shared" si="24"/>
        <v>0</v>
      </c>
      <c r="I212" s="20"/>
      <c r="J212" s="20"/>
    </row>
    <row r="213" spans="1:10">
      <c r="A213" s="18" t="s">
        <v>256</v>
      </c>
      <c r="B213" s="18" t="s">
        <v>60</v>
      </c>
      <c r="C213" s="25">
        <v>1</v>
      </c>
      <c r="D213" s="25">
        <v>0</v>
      </c>
      <c r="E213" s="25">
        <f t="shared" si="25"/>
        <v>0</v>
      </c>
      <c r="F213" s="25">
        <v>0</v>
      </c>
      <c r="G213" s="25">
        <f t="shared" si="26"/>
        <v>0</v>
      </c>
      <c r="H213" s="25">
        <f t="shared" si="24"/>
        <v>0</v>
      </c>
      <c r="I213" s="20"/>
      <c r="J213" s="20"/>
    </row>
    <row r="214" spans="1:10">
      <c r="A214" s="18" t="s">
        <v>257</v>
      </c>
      <c r="B214" s="18" t="s">
        <v>60</v>
      </c>
      <c r="C214" s="25">
        <v>1</v>
      </c>
      <c r="D214" s="25">
        <v>0</v>
      </c>
      <c r="E214" s="25">
        <f t="shared" si="25"/>
        <v>0</v>
      </c>
      <c r="F214" s="25">
        <v>0</v>
      </c>
      <c r="G214" s="25">
        <f t="shared" si="26"/>
        <v>0</v>
      </c>
      <c r="H214" s="25">
        <f t="shared" si="24"/>
        <v>0</v>
      </c>
      <c r="I214" s="20"/>
      <c r="J214" s="20"/>
    </row>
    <row r="215" spans="1:10">
      <c r="A215" s="18" t="s">
        <v>244</v>
      </c>
      <c r="B215" s="18" t="s">
        <v>223</v>
      </c>
      <c r="C215" s="25">
        <v>6</v>
      </c>
      <c r="D215" s="25">
        <v>0</v>
      </c>
      <c r="E215" s="25">
        <f t="shared" si="25"/>
        <v>0</v>
      </c>
      <c r="F215" s="25">
        <v>0</v>
      </c>
      <c r="G215" s="25">
        <f t="shared" si="26"/>
        <v>0</v>
      </c>
      <c r="H215" s="25">
        <f t="shared" si="24"/>
        <v>0</v>
      </c>
      <c r="I215" s="20"/>
      <c r="J215" s="20"/>
    </row>
    <row r="216" spans="1:10">
      <c r="A216" s="5" t="s">
        <v>258</v>
      </c>
      <c r="B216" s="5" t="s">
        <v>12</v>
      </c>
      <c r="C216" s="13"/>
      <c r="D216" s="13"/>
      <c r="E216" s="13">
        <f>SUM(E201:E215)</f>
        <v>0</v>
      </c>
      <c r="F216" s="13"/>
      <c r="G216" s="13">
        <f>SUM(G201:G215)</f>
        <v>0</v>
      </c>
      <c r="H216" s="13">
        <f>SUM(H201:H215)</f>
        <v>0</v>
      </c>
      <c r="I216" s="20"/>
      <c r="J216" s="20"/>
    </row>
    <row r="217" spans="1:10">
      <c r="A217" s="18" t="s">
        <v>259</v>
      </c>
      <c r="B217" s="18" t="s">
        <v>12</v>
      </c>
      <c r="C217" s="19"/>
      <c r="D217" s="19"/>
      <c r="E217" s="25"/>
      <c r="F217" s="19"/>
      <c r="G217" s="19"/>
      <c r="H217" s="25">
        <f>E217+G217</f>
        <v>0</v>
      </c>
      <c r="I217" s="20"/>
      <c r="J217" s="20"/>
    </row>
    <row r="218" spans="1:10">
      <c r="A218" s="23" t="s">
        <v>260</v>
      </c>
      <c r="B218" s="23" t="s">
        <v>12</v>
      </c>
      <c r="C218" s="24"/>
      <c r="D218" s="24"/>
      <c r="E218" s="24">
        <f>SUM(E14,E16:E38,E40,E42:E180,E182,E184:E197,E199,E201:E215,E217:E217)</f>
        <v>0</v>
      </c>
      <c r="F218" s="24"/>
      <c r="G218" s="24">
        <f>SUM(G14,G16:G38,G40,G42:G180,G182,G184:G197,G199,G201:G215,G217:G217)</f>
        <v>0</v>
      </c>
      <c r="H218" s="24">
        <f>SUM(H14,H16:H38,H40,H42:H180,H182,H184:H197,H199,H201:H215,H217:H217)</f>
        <v>0</v>
      </c>
      <c r="I218" s="20"/>
      <c r="J218" s="20"/>
    </row>
    <row r="219" spans="1:10">
      <c r="A219" s="18" t="s">
        <v>12</v>
      </c>
      <c r="B219" s="18" t="s">
        <v>12</v>
      </c>
      <c r="C219" s="25"/>
      <c r="D219" s="25"/>
      <c r="E219" s="25"/>
      <c r="F219" s="25"/>
      <c r="G219" s="25"/>
      <c r="H219" s="25">
        <f>E219+G219</f>
        <v>0</v>
      </c>
      <c r="I219" s="20"/>
      <c r="J219" s="20"/>
    </row>
    <row r="220" spans="1:10">
      <c r="A220" s="23" t="s">
        <v>261</v>
      </c>
      <c r="B220" s="23" t="s">
        <v>12</v>
      </c>
      <c r="C220" s="24"/>
      <c r="D220" s="24"/>
      <c r="E220" s="24"/>
      <c r="F220" s="24"/>
      <c r="G220" s="24"/>
      <c r="H220" s="24"/>
      <c r="I220" s="20"/>
      <c r="J220" s="20"/>
    </row>
    <row r="221" spans="1:10">
      <c r="A221" s="5" t="s">
        <v>262</v>
      </c>
      <c r="B221" s="5" t="s">
        <v>12</v>
      </c>
      <c r="C221" s="13"/>
      <c r="D221" s="13"/>
      <c r="E221" s="13"/>
      <c r="F221" s="13"/>
      <c r="G221" s="13"/>
      <c r="H221" s="13"/>
      <c r="I221" s="20"/>
      <c r="J221" s="20"/>
    </row>
    <row r="222" spans="1:10">
      <c r="A222" s="14" t="s">
        <v>263</v>
      </c>
      <c r="B222" s="14" t="s">
        <v>12</v>
      </c>
      <c r="C222" s="15"/>
      <c r="D222" s="15"/>
      <c r="E222" s="15"/>
      <c r="F222" s="15"/>
      <c r="G222" s="15"/>
      <c r="H222" s="15"/>
      <c r="I222" s="20"/>
      <c r="J222" s="20"/>
    </row>
    <row r="223" spans="1:10">
      <c r="A223" s="14" t="s">
        <v>264</v>
      </c>
      <c r="B223" s="14" t="s">
        <v>12</v>
      </c>
      <c r="C223" s="15"/>
      <c r="D223" s="15"/>
      <c r="E223" s="15"/>
      <c r="F223" s="15"/>
      <c r="G223" s="15"/>
      <c r="H223" s="15"/>
      <c r="I223" s="20"/>
      <c r="J223" s="20"/>
    </row>
    <row r="224" spans="1:10">
      <c r="A224" s="18" t="s">
        <v>265</v>
      </c>
      <c r="B224" s="18" t="s">
        <v>60</v>
      </c>
      <c r="C224" s="25">
        <v>339</v>
      </c>
      <c r="D224" s="25">
        <v>0</v>
      </c>
      <c r="E224" s="25">
        <f>C224*D224</f>
        <v>0</v>
      </c>
      <c r="F224" s="25">
        <v>0</v>
      </c>
      <c r="G224" s="25">
        <f>C224*F224</f>
        <v>0</v>
      </c>
      <c r="H224" s="25">
        <f>E224+G224</f>
        <v>0</v>
      </c>
      <c r="I224" s="20"/>
      <c r="J224" s="20"/>
    </row>
    <row r="225" spans="1:10">
      <c r="A225" s="18" t="s">
        <v>266</v>
      </c>
      <c r="B225" s="18" t="s">
        <v>60</v>
      </c>
      <c r="C225" s="25">
        <v>3</v>
      </c>
      <c r="D225" s="25">
        <v>0</v>
      </c>
      <c r="E225" s="25">
        <f>C225*D225</f>
        <v>0</v>
      </c>
      <c r="F225" s="25">
        <v>0</v>
      </c>
      <c r="G225" s="25">
        <f>C225*F225</f>
        <v>0</v>
      </c>
      <c r="H225" s="25">
        <f>E225+G225</f>
        <v>0</v>
      </c>
      <c r="I225" s="20"/>
      <c r="J225" s="20"/>
    </row>
    <row r="226" spans="1:10">
      <c r="A226" s="14" t="s">
        <v>267</v>
      </c>
      <c r="B226" s="14" t="s">
        <v>12</v>
      </c>
      <c r="C226" s="15"/>
      <c r="D226" s="15"/>
      <c r="E226" s="15"/>
      <c r="F226" s="15"/>
      <c r="G226" s="15"/>
      <c r="H226" s="15"/>
      <c r="I226" s="20"/>
      <c r="J226" s="20"/>
    </row>
    <row r="227" spans="1:10">
      <c r="A227" s="14" t="s">
        <v>268</v>
      </c>
      <c r="B227" s="14" t="s">
        <v>12</v>
      </c>
      <c r="C227" s="15"/>
      <c r="D227" s="15"/>
      <c r="E227" s="15"/>
      <c r="F227" s="15"/>
      <c r="G227" s="15"/>
      <c r="H227" s="15"/>
      <c r="I227" s="20"/>
      <c r="J227" s="20"/>
    </row>
    <row r="228" spans="1:10">
      <c r="A228" s="18" t="s">
        <v>269</v>
      </c>
      <c r="B228" s="18" t="s">
        <v>60</v>
      </c>
      <c r="C228" s="25">
        <v>19</v>
      </c>
      <c r="D228" s="25">
        <v>0</v>
      </c>
      <c r="E228" s="25">
        <f>C228*D228</f>
        <v>0</v>
      </c>
      <c r="F228" s="25">
        <v>0</v>
      </c>
      <c r="G228" s="25">
        <f>C228*F228</f>
        <v>0</v>
      </c>
      <c r="H228" s="25">
        <f>E228+G228</f>
        <v>0</v>
      </c>
      <c r="I228" s="20"/>
      <c r="J228" s="20"/>
    </row>
    <row r="229" spans="1:10">
      <c r="A229" s="18" t="s">
        <v>270</v>
      </c>
      <c r="B229" s="18" t="s">
        <v>60</v>
      </c>
      <c r="C229" s="25">
        <v>31</v>
      </c>
      <c r="D229" s="25">
        <v>0</v>
      </c>
      <c r="E229" s="25">
        <f>C229*D229</f>
        <v>0</v>
      </c>
      <c r="F229" s="25">
        <v>0</v>
      </c>
      <c r="G229" s="25">
        <f>C229*F229</f>
        <v>0</v>
      </c>
      <c r="H229" s="25">
        <f>E229+G229</f>
        <v>0</v>
      </c>
      <c r="I229" s="20"/>
      <c r="J229" s="20"/>
    </row>
    <row r="230" spans="1:10">
      <c r="A230" s="18" t="s">
        <v>271</v>
      </c>
      <c r="B230" s="18" t="s">
        <v>60</v>
      </c>
      <c r="C230" s="25">
        <v>8</v>
      </c>
      <c r="D230" s="25">
        <v>0</v>
      </c>
      <c r="E230" s="25">
        <f>C230*D230</f>
        <v>0</v>
      </c>
      <c r="F230" s="25">
        <v>0</v>
      </c>
      <c r="G230" s="25">
        <f>C230*F230</f>
        <v>0</v>
      </c>
      <c r="H230" s="25">
        <f>E230+G230</f>
        <v>0</v>
      </c>
      <c r="I230" s="20"/>
      <c r="J230" s="20"/>
    </row>
    <row r="231" spans="1:10">
      <c r="A231" s="14" t="s">
        <v>272</v>
      </c>
      <c r="B231" s="14" t="s">
        <v>12</v>
      </c>
      <c r="C231" s="15"/>
      <c r="D231" s="15"/>
      <c r="E231" s="15"/>
      <c r="F231" s="15"/>
      <c r="G231" s="15"/>
      <c r="H231" s="15"/>
      <c r="I231" s="20"/>
      <c r="J231" s="20"/>
    </row>
    <row r="232" spans="1:10">
      <c r="A232" s="14" t="s">
        <v>273</v>
      </c>
      <c r="B232" s="14" t="s">
        <v>12</v>
      </c>
      <c r="C232" s="15"/>
      <c r="D232" s="15"/>
      <c r="E232" s="15"/>
      <c r="F232" s="15"/>
      <c r="G232" s="15"/>
      <c r="H232" s="15"/>
      <c r="I232" s="20"/>
      <c r="J232" s="20"/>
    </row>
    <row r="233" spans="1:10">
      <c r="A233" s="18" t="s">
        <v>274</v>
      </c>
      <c r="B233" s="18" t="s">
        <v>86</v>
      </c>
      <c r="C233" s="25">
        <v>144</v>
      </c>
      <c r="D233" s="25">
        <v>0</v>
      </c>
      <c r="E233" s="25">
        <f>C233*D233</f>
        <v>0</v>
      </c>
      <c r="F233" s="25">
        <v>0</v>
      </c>
      <c r="G233" s="25">
        <f>C233*F233</f>
        <v>0</v>
      </c>
      <c r="H233" s="25">
        <f>E233+G233</f>
        <v>0</v>
      </c>
      <c r="I233" s="20"/>
      <c r="J233" s="20"/>
    </row>
    <row r="234" spans="1:10">
      <c r="A234" s="18" t="s">
        <v>275</v>
      </c>
      <c r="B234" s="18" t="s">
        <v>86</v>
      </c>
      <c r="C234" s="25">
        <v>48</v>
      </c>
      <c r="D234" s="25">
        <v>0</v>
      </c>
      <c r="E234" s="25">
        <f>C234*D234</f>
        <v>0</v>
      </c>
      <c r="F234" s="25">
        <v>0</v>
      </c>
      <c r="G234" s="25">
        <f>C234*F234</f>
        <v>0</v>
      </c>
      <c r="H234" s="25">
        <f>E234+G234</f>
        <v>0</v>
      </c>
      <c r="I234" s="20"/>
      <c r="J234" s="20"/>
    </row>
    <row r="235" spans="1:10">
      <c r="A235" s="14" t="s">
        <v>276</v>
      </c>
      <c r="B235" s="14" t="s">
        <v>12</v>
      </c>
      <c r="C235" s="15"/>
      <c r="D235" s="15"/>
      <c r="E235" s="15"/>
      <c r="F235" s="15"/>
      <c r="G235" s="15"/>
      <c r="H235" s="15"/>
      <c r="I235" s="20"/>
      <c r="J235" s="20"/>
    </row>
    <row r="236" spans="1:10">
      <c r="A236" s="14" t="s">
        <v>277</v>
      </c>
      <c r="B236" s="14" t="s">
        <v>12</v>
      </c>
      <c r="C236" s="15"/>
      <c r="D236" s="15"/>
      <c r="E236" s="15"/>
      <c r="F236" s="15"/>
      <c r="G236" s="15"/>
      <c r="H236" s="15"/>
      <c r="I236" s="20"/>
      <c r="J236" s="20"/>
    </row>
    <row r="237" spans="1:10">
      <c r="A237" s="18" t="s">
        <v>274</v>
      </c>
      <c r="B237" s="18" t="s">
        <v>86</v>
      </c>
      <c r="C237" s="25">
        <v>263</v>
      </c>
      <c r="D237" s="25">
        <v>0</v>
      </c>
      <c r="E237" s="25">
        <f>C237*D237</f>
        <v>0</v>
      </c>
      <c r="F237" s="25">
        <v>0</v>
      </c>
      <c r="G237" s="25">
        <f>C237*F237</f>
        <v>0</v>
      </c>
      <c r="H237" s="25">
        <f>E237+G237</f>
        <v>0</v>
      </c>
      <c r="I237" s="20"/>
      <c r="J237" s="20"/>
    </row>
    <row r="238" spans="1:10">
      <c r="A238" s="18" t="s">
        <v>278</v>
      </c>
      <c r="B238" s="18" t="s">
        <v>86</v>
      </c>
      <c r="C238" s="25">
        <v>370</v>
      </c>
      <c r="D238" s="25">
        <v>0</v>
      </c>
      <c r="E238" s="25">
        <f>C238*D238</f>
        <v>0</v>
      </c>
      <c r="F238" s="25">
        <v>0</v>
      </c>
      <c r="G238" s="25">
        <f>C238*F238</f>
        <v>0</v>
      </c>
      <c r="H238" s="25">
        <f>E238+G238</f>
        <v>0</v>
      </c>
      <c r="I238" s="20"/>
      <c r="J238" s="20"/>
    </row>
    <row r="239" spans="1:10">
      <c r="A239" s="14" t="s">
        <v>276</v>
      </c>
      <c r="B239" s="14" t="s">
        <v>12</v>
      </c>
      <c r="C239" s="15"/>
      <c r="D239" s="15"/>
      <c r="E239" s="15"/>
      <c r="F239" s="15"/>
      <c r="G239" s="15"/>
      <c r="H239" s="15"/>
      <c r="I239" s="20"/>
      <c r="J239" s="20"/>
    </row>
    <row r="240" spans="1:10">
      <c r="A240" s="14" t="s">
        <v>279</v>
      </c>
      <c r="B240" s="14" t="s">
        <v>12</v>
      </c>
      <c r="C240" s="15"/>
      <c r="D240" s="15"/>
      <c r="E240" s="15"/>
      <c r="F240" s="15"/>
      <c r="G240" s="15"/>
      <c r="H240" s="15"/>
      <c r="I240" s="20"/>
      <c r="J240" s="20"/>
    </row>
    <row r="241" spans="1:10">
      <c r="A241" s="18" t="s">
        <v>278</v>
      </c>
      <c r="B241" s="18" t="s">
        <v>86</v>
      </c>
      <c r="C241" s="25">
        <v>120</v>
      </c>
      <c r="D241" s="25">
        <v>0</v>
      </c>
      <c r="E241" s="25">
        <f>C241*D241</f>
        <v>0</v>
      </c>
      <c r="F241" s="25">
        <v>0</v>
      </c>
      <c r="G241" s="25">
        <f>C241*F241</f>
        <v>0</v>
      </c>
      <c r="H241" s="25">
        <f>E241+G241</f>
        <v>0</v>
      </c>
      <c r="I241" s="20"/>
      <c r="J241" s="20"/>
    </row>
    <row r="242" spans="1:10">
      <c r="A242" s="18" t="s">
        <v>280</v>
      </c>
      <c r="B242" s="18" t="s">
        <v>86</v>
      </c>
      <c r="C242" s="25">
        <v>80.400000000000006</v>
      </c>
      <c r="D242" s="25">
        <v>0</v>
      </c>
      <c r="E242" s="25">
        <f>C242*D242</f>
        <v>0</v>
      </c>
      <c r="F242" s="25">
        <v>0</v>
      </c>
      <c r="G242" s="25">
        <f>C242*F242</f>
        <v>0</v>
      </c>
      <c r="H242" s="25">
        <f>E242+G242</f>
        <v>0</v>
      </c>
      <c r="I242" s="20"/>
      <c r="J242" s="20"/>
    </row>
    <row r="243" spans="1:10">
      <c r="A243" s="14" t="s">
        <v>281</v>
      </c>
      <c r="B243" s="14" t="s">
        <v>12</v>
      </c>
      <c r="C243" s="15"/>
      <c r="D243" s="15"/>
      <c r="E243" s="15"/>
      <c r="F243" s="15"/>
      <c r="G243" s="15"/>
      <c r="H243" s="15"/>
      <c r="I243" s="20"/>
      <c r="J243" s="20"/>
    </row>
    <row r="244" spans="1:10">
      <c r="A244" s="14" t="s">
        <v>282</v>
      </c>
      <c r="B244" s="14" t="s">
        <v>12</v>
      </c>
      <c r="C244" s="15"/>
      <c r="D244" s="15"/>
      <c r="E244" s="15"/>
      <c r="F244" s="15"/>
      <c r="G244" s="15"/>
      <c r="H244" s="15"/>
      <c r="I244" s="20"/>
      <c r="J244" s="20"/>
    </row>
    <row r="245" spans="1:10">
      <c r="A245" s="18" t="s">
        <v>283</v>
      </c>
      <c r="B245" s="18" t="s">
        <v>86</v>
      </c>
      <c r="C245" s="25">
        <v>29</v>
      </c>
      <c r="D245" s="25">
        <v>0</v>
      </c>
      <c r="E245" s="25">
        <f>C245*D245</f>
        <v>0</v>
      </c>
      <c r="F245" s="25">
        <v>0</v>
      </c>
      <c r="G245" s="25">
        <f>C245*F245</f>
        <v>0</v>
      </c>
      <c r="H245" s="25">
        <f>E245+G245</f>
        <v>0</v>
      </c>
      <c r="I245" s="20"/>
      <c r="J245" s="20"/>
    </row>
    <row r="246" spans="1:10">
      <c r="A246" s="14" t="s">
        <v>284</v>
      </c>
      <c r="B246" s="14" t="s">
        <v>12</v>
      </c>
      <c r="C246" s="15"/>
      <c r="D246" s="15"/>
      <c r="E246" s="15"/>
      <c r="F246" s="15"/>
      <c r="G246" s="15"/>
      <c r="H246" s="15"/>
      <c r="I246" s="20"/>
      <c r="J246" s="20"/>
    </row>
    <row r="247" spans="1:10">
      <c r="A247" s="18" t="s">
        <v>285</v>
      </c>
      <c r="B247" s="18" t="s">
        <v>60</v>
      </c>
      <c r="C247" s="25">
        <v>4</v>
      </c>
      <c r="D247" s="25">
        <v>0</v>
      </c>
      <c r="E247" s="25">
        <f>C247*D247</f>
        <v>0</v>
      </c>
      <c r="F247" s="25">
        <v>0</v>
      </c>
      <c r="G247" s="25">
        <f>C247*F247</f>
        <v>0</v>
      </c>
      <c r="H247" s="25">
        <f>E247+G247</f>
        <v>0</v>
      </c>
      <c r="I247" s="20"/>
      <c r="J247" s="20"/>
    </row>
    <row r="248" spans="1:10">
      <c r="A248" s="18" t="s">
        <v>286</v>
      </c>
      <c r="B248" s="18" t="s">
        <v>60</v>
      </c>
      <c r="C248" s="25">
        <v>4</v>
      </c>
      <c r="D248" s="25">
        <v>0</v>
      </c>
      <c r="E248" s="25">
        <f>C248*D248</f>
        <v>0</v>
      </c>
      <c r="F248" s="25">
        <v>0</v>
      </c>
      <c r="G248" s="25">
        <f>C248*F248</f>
        <v>0</v>
      </c>
      <c r="H248" s="25">
        <f>E248+G248</f>
        <v>0</v>
      </c>
      <c r="I248" s="20"/>
      <c r="J248" s="20"/>
    </row>
    <row r="249" spans="1:10">
      <c r="A249" s="14" t="s">
        <v>287</v>
      </c>
      <c r="B249" s="14" t="s">
        <v>12</v>
      </c>
      <c r="C249" s="15"/>
      <c r="D249" s="15"/>
      <c r="E249" s="15"/>
      <c r="F249" s="15"/>
      <c r="G249" s="15"/>
      <c r="H249" s="15"/>
      <c r="I249" s="20"/>
      <c r="J249" s="20"/>
    </row>
    <row r="250" spans="1:10">
      <c r="A250" s="18" t="s">
        <v>288</v>
      </c>
      <c r="B250" s="18" t="s">
        <v>289</v>
      </c>
      <c r="C250" s="25">
        <v>1.1499999999999999</v>
      </c>
      <c r="D250" s="25">
        <v>0</v>
      </c>
      <c r="E250" s="25">
        <f>C250*D250</f>
        <v>0</v>
      </c>
      <c r="F250" s="25">
        <v>0</v>
      </c>
      <c r="G250" s="25">
        <f>C250*F250</f>
        <v>0</v>
      </c>
      <c r="H250" s="25">
        <f>E250+G250</f>
        <v>0</v>
      </c>
      <c r="I250" s="20"/>
      <c r="J250" s="20"/>
    </row>
    <row r="251" spans="1:10">
      <c r="A251" s="14" t="s">
        <v>290</v>
      </c>
      <c r="B251" s="14" t="s">
        <v>12</v>
      </c>
      <c r="C251" s="15"/>
      <c r="D251" s="15"/>
      <c r="E251" s="15"/>
      <c r="F251" s="15"/>
      <c r="G251" s="15"/>
      <c r="H251" s="15"/>
      <c r="I251" s="20"/>
      <c r="J251" s="20"/>
    </row>
    <row r="252" spans="1:10">
      <c r="A252" s="18" t="s">
        <v>291</v>
      </c>
      <c r="B252" s="18" t="s">
        <v>60</v>
      </c>
      <c r="C252" s="25">
        <v>76</v>
      </c>
      <c r="D252" s="25">
        <v>0</v>
      </c>
      <c r="E252" s="25">
        <f>C252*D252</f>
        <v>0</v>
      </c>
      <c r="F252" s="25">
        <v>0</v>
      </c>
      <c r="G252" s="25">
        <f>C252*F252</f>
        <v>0</v>
      </c>
      <c r="H252" s="25">
        <f>E252+G252</f>
        <v>0</v>
      </c>
      <c r="I252" s="20"/>
      <c r="J252" s="20"/>
    </row>
    <row r="253" spans="1:10">
      <c r="A253" s="14" t="s">
        <v>292</v>
      </c>
      <c r="B253" s="14" t="s">
        <v>12</v>
      </c>
      <c r="C253" s="15"/>
      <c r="D253" s="15"/>
      <c r="E253" s="15"/>
      <c r="F253" s="15"/>
      <c r="G253" s="15"/>
      <c r="H253" s="15"/>
      <c r="I253" s="20"/>
      <c r="J253" s="20"/>
    </row>
    <row r="254" spans="1:10">
      <c r="A254" s="18" t="s">
        <v>293</v>
      </c>
      <c r="B254" s="18" t="s">
        <v>60</v>
      </c>
      <c r="C254" s="25">
        <v>39</v>
      </c>
      <c r="D254" s="25">
        <v>0</v>
      </c>
      <c r="E254" s="25">
        <f>C254*D254</f>
        <v>0</v>
      </c>
      <c r="F254" s="25">
        <v>0</v>
      </c>
      <c r="G254" s="25">
        <f>C254*F254</f>
        <v>0</v>
      </c>
      <c r="H254" s="25">
        <f>E254+G254</f>
        <v>0</v>
      </c>
      <c r="I254" s="20"/>
      <c r="J254" s="20"/>
    </row>
    <row r="255" spans="1:10">
      <c r="A255" s="14" t="s">
        <v>294</v>
      </c>
      <c r="B255" s="14" t="s">
        <v>12</v>
      </c>
      <c r="C255" s="15"/>
      <c r="D255" s="15"/>
      <c r="E255" s="15"/>
      <c r="F255" s="15"/>
      <c r="G255" s="15"/>
      <c r="H255" s="15"/>
      <c r="I255" s="20"/>
      <c r="J255" s="20"/>
    </row>
    <row r="256" spans="1:10">
      <c r="A256" s="14" t="s">
        <v>295</v>
      </c>
      <c r="B256" s="14" t="s">
        <v>12</v>
      </c>
      <c r="C256" s="15"/>
      <c r="D256" s="15"/>
      <c r="E256" s="15"/>
      <c r="F256" s="15"/>
      <c r="G256" s="15"/>
      <c r="H256" s="15"/>
      <c r="I256" s="20"/>
      <c r="J256" s="20"/>
    </row>
    <row r="257" spans="1:10">
      <c r="A257" s="18" t="s">
        <v>296</v>
      </c>
      <c r="B257" s="18" t="s">
        <v>60</v>
      </c>
      <c r="C257" s="25">
        <v>8</v>
      </c>
      <c r="D257" s="25">
        <v>0</v>
      </c>
      <c r="E257" s="25">
        <f>C257*D257</f>
        <v>0</v>
      </c>
      <c r="F257" s="25">
        <v>0</v>
      </c>
      <c r="G257" s="25">
        <f>C257*F257</f>
        <v>0</v>
      </c>
      <c r="H257" s="25">
        <f>E257+G257</f>
        <v>0</v>
      </c>
      <c r="I257" s="20"/>
      <c r="J257" s="20"/>
    </row>
    <row r="258" spans="1:10">
      <c r="A258" s="14" t="s">
        <v>297</v>
      </c>
      <c r="B258" s="14" t="s">
        <v>12</v>
      </c>
      <c r="C258" s="15"/>
      <c r="D258" s="15"/>
      <c r="E258" s="15"/>
      <c r="F258" s="15"/>
      <c r="G258" s="15"/>
      <c r="H258" s="15"/>
      <c r="I258" s="20"/>
      <c r="J258" s="20"/>
    </row>
    <row r="259" spans="1:10">
      <c r="A259" s="18" t="s">
        <v>298</v>
      </c>
      <c r="B259" s="18" t="s">
        <v>137</v>
      </c>
      <c r="C259" s="25">
        <v>61.75</v>
      </c>
      <c r="D259" s="25">
        <v>0</v>
      </c>
      <c r="E259" s="25">
        <f>C259*D259</f>
        <v>0</v>
      </c>
      <c r="F259" s="25">
        <v>0</v>
      </c>
      <c r="G259" s="25">
        <f>C259*F259</f>
        <v>0</v>
      </c>
      <c r="H259" s="25">
        <f>E259+G259</f>
        <v>0</v>
      </c>
      <c r="I259" s="20"/>
      <c r="J259" s="20"/>
    </row>
    <row r="260" spans="1:10">
      <c r="A260" s="14" t="s">
        <v>299</v>
      </c>
      <c r="B260" s="14" t="s">
        <v>12</v>
      </c>
      <c r="C260" s="15"/>
      <c r="D260" s="15"/>
      <c r="E260" s="15"/>
      <c r="F260" s="15"/>
      <c r="G260" s="15"/>
      <c r="H260" s="15"/>
      <c r="I260" s="20"/>
      <c r="J260" s="20"/>
    </row>
    <row r="261" spans="1:10">
      <c r="A261" s="18" t="s">
        <v>300</v>
      </c>
      <c r="B261" s="18" t="s">
        <v>137</v>
      </c>
      <c r="C261" s="25">
        <v>124.95</v>
      </c>
      <c r="D261" s="25">
        <v>0</v>
      </c>
      <c r="E261" s="25">
        <f>C261*D261</f>
        <v>0</v>
      </c>
      <c r="F261" s="25">
        <v>0</v>
      </c>
      <c r="G261" s="25">
        <f>C261*F261</f>
        <v>0</v>
      </c>
      <c r="H261" s="25">
        <f>E261+G261</f>
        <v>0</v>
      </c>
      <c r="I261" s="20"/>
      <c r="J261" s="20"/>
    </row>
    <row r="262" spans="1:10">
      <c r="A262" s="14" t="s">
        <v>301</v>
      </c>
      <c r="B262" s="14" t="s">
        <v>12</v>
      </c>
      <c r="C262" s="15"/>
      <c r="D262" s="15"/>
      <c r="E262" s="15"/>
      <c r="F262" s="15"/>
      <c r="G262" s="15"/>
      <c r="H262" s="15"/>
      <c r="I262" s="20"/>
      <c r="J262" s="20"/>
    </row>
    <row r="263" spans="1:10">
      <c r="A263" s="18" t="s">
        <v>300</v>
      </c>
      <c r="B263" s="18" t="s">
        <v>137</v>
      </c>
      <c r="C263" s="25">
        <v>13.44</v>
      </c>
      <c r="D263" s="25">
        <v>0</v>
      </c>
      <c r="E263" s="25">
        <f>C263*D263</f>
        <v>0</v>
      </c>
      <c r="F263" s="25">
        <v>0</v>
      </c>
      <c r="G263" s="25">
        <f>C263*F263</f>
        <v>0</v>
      </c>
      <c r="H263" s="25">
        <f>E263+G263</f>
        <v>0</v>
      </c>
      <c r="I263" s="20"/>
      <c r="J263" s="20"/>
    </row>
    <row r="264" spans="1:10">
      <c r="A264" s="14" t="s">
        <v>302</v>
      </c>
      <c r="B264" s="14" t="s">
        <v>12</v>
      </c>
      <c r="C264" s="15"/>
      <c r="D264" s="15"/>
      <c r="E264" s="15"/>
      <c r="F264" s="15"/>
      <c r="G264" s="15"/>
      <c r="H264" s="15"/>
      <c r="I264" s="20"/>
      <c r="J264" s="20"/>
    </row>
    <row r="265" spans="1:10">
      <c r="A265" s="18" t="s">
        <v>303</v>
      </c>
      <c r="B265" s="18" t="s">
        <v>137</v>
      </c>
      <c r="C265" s="25">
        <v>24</v>
      </c>
      <c r="D265" s="25">
        <v>0</v>
      </c>
      <c r="E265" s="25">
        <f>C265*D265</f>
        <v>0</v>
      </c>
      <c r="F265" s="25">
        <v>0</v>
      </c>
      <c r="G265" s="25">
        <f>C265*F265</f>
        <v>0</v>
      </c>
      <c r="H265" s="25">
        <f t="shared" ref="H265:H277" si="27">E265+G265</f>
        <v>0</v>
      </c>
      <c r="I265" s="20"/>
      <c r="J265" s="20"/>
    </row>
    <row r="266" spans="1:10">
      <c r="A266" s="14" t="s">
        <v>304</v>
      </c>
      <c r="B266" s="14" t="s">
        <v>12</v>
      </c>
      <c r="C266" s="15"/>
      <c r="D266" s="15"/>
      <c r="E266" s="15"/>
      <c r="F266" s="15"/>
      <c r="G266" s="15"/>
      <c r="H266" s="15">
        <f t="shared" si="27"/>
        <v>0</v>
      </c>
      <c r="I266" s="20"/>
      <c r="J266" s="20"/>
    </row>
    <row r="267" spans="1:10">
      <c r="A267" s="18" t="s">
        <v>305</v>
      </c>
      <c r="B267" s="18" t="s">
        <v>137</v>
      </c>
      <c r="C267" s="25">
        <v>232.5</v>
      </c>
      <c r="D267" s="25">
        <v>0</v>
      </c>
      <c r="E267" s="25">
        <f>C267*D267</f>
        <v>0</v>
      </c>
      <c r="F267" s="25">
        <v>0</v>
      </c>
      <c r="G267" s="25">
        <f>C267*F267</f>
        <v>0</v>
      </c>
      <c r="H267" s="25">
        <f t="shared" si="27"/>
        <v>0</v>
      </c>
      <c r="I267" s="20"/>
      <c r="J267" s="20"/>
    </row>
    <row r="268" spans="1:10">
      <c r="A268" s="14" t="s">
        <v>306</v>
      </c>
      <c r="B268" s="14" t="s">
        <v>12</v>
      </c>
      <c r="C268" s="15"/>
      <c r="D268" s="15"/>
      <c r="E268" s="15"/>
      <c r="F268" s="15"/>
      <c r="G268" s="15"/>
      <c r="H268" s="15">
        <f t="shared" si="27"/>
        <v>0</v>
      </c>
      <c r="I268" s="20"/>
      <c r="J268" s="20"/>
    </row>
    <row r="269" spans="1:10">
      <c r="A269" s="18" t="s">
        <v>307</v>
      </c>
      <c r="B269" s="18" t="s">
        <v>137</v>
      </c>
      <c r="C269" s="25">
        <v>6</v>
      </c>
      <c r="D269" s="25">
        <v>0</v>
      </c>
      <c r="E269" s="25">
        <f>C269*D269</f>
        <v>0</v>
      </c>
      <c r="F269" s="25">
        <v>0</v>
      </c>
      <c r="G269" s="25">
        <f>C269*F269</f>
        <v>0</v>
      </c>
      <c r="H269" s="25">
        <f t="shared" si="27"/>
        <v>0</v>
      </c>
      <c r="I269" s="20"/>
      <c r="J269" s="20"/>
    </row>
    <row r="270" spans="1:10">
      <c r="A270" s="14" t="s">
        <v>308</v>
      </c>
      <c r="B270" s="14" t="s">
        <v>12</v>
      </c>
      <c r="C270" s="15"/>
      <c r="D270" s="15"/>
      <c r="E270" s="15"/>
      <c r="F270" s="15"/>
      <c r="G270" s="15"/>
      <c r="H270" s="15">
        <f t="shared" si="27"/>
        <v>0</v>
      </c>
      <c r="I270" s="20"/>
      <c r="J270" s="20"/>
    </row>
    <row r="271" spans="1:10">
      <c r="A271" s="18" t="s">
        <v>309</v>
      </c>
      <c r="B271" s="18" t="s">
        <v>137</v>
      </c>
      <c r="C271" s="25">
        <v>1189</v>
      </c>
      <c r="D271" s="25">
        <v>0</v>
      </c>
      <c r="E271" s="25">
        <f t="shared" ref="E271:E277" si="28">C271*D271</f>
        <v>0</v>
      </c>
      <c r="F271" s="25">
        <v>0</v>
      </c>
      <c r="G271" s="25">
        <f t="shared" ref="G271:G277" si="29">C271*F271</f>
        <v>0</v>
      </c>
      <c r="H271" s="25">
        <f t="shared" si="27"/>
        <v>0</v>
      </c>
      <c r="I271" s="20"/>
      <c r="J271" s="20"/>
    </row>
    <row r="272" spans="1:10">
      <c r="A272" s="18" t="s">
        <v>310</v>
      </c>
      <c r="B272" s="18" t="s">
        <v>137</v>
      </c>
      <c r="C272" s="25">
        <v>118.9</v>
      </c>
      <c r="D272" s="25">
        <v>0</v>
      </c>
      <c r="E272" s="25">
        <f t="shared" si="28"/>
        <v>0</v>
      </c>
      <c r="F272" s="25">
        <v>0</v>
      </c>
      <c r="G272" s="25">
        <f t="shared" si="29"/>
        <v>0</v>
      </c>
      <c r="H272" s="25">
        <f t="shared" si="27"/>
        <v>0</v>
      </c>
      <c r="I272" s="20"/>
      <c r="J272" s="20"/>
    </row>
    <row r="273" spans="1:10">
      <c r="A273" s="18" t="s">
        <v>311</v>
      </c>
      <c r="B273" s="18" t="s">
        <v>137</v>
      </c>
      <c r="C273" s="25">
        <v>877</v>
      </c>
      <c r="D273" s="25">
        <v>0</v>
      </c>
      <c r="E273" s="25">
        <f t="shared" si="28"/>
        <v>0</v>
      </c>
      <c r="F273" s="25">
        <v>0</v>
      </c>
      <c r="G273" s="25">
        <f t="shared" si="29"/>
        <v>0</v>
      </c>
      <c r="H273" s="25">
        <f t="shared" si="27"/>
        <v>0</v>
      </c>
      <c r="I273" s="20"/>
      <c r="J273" s="20"/>
    </row>
    <row r="274" spans="1:10">
      <c r="A274" s="18" t="s">
        <v>312</v>
      </c>
      <c r="B274" s="18" t="s">
        <v>137</v>
      </c>
      <c r="C274" s="25">
        <v>312</v>
      </c>
      <c r="D274" s="25">
        <v>0</v>
      </c>
      <c r="E274" s="25">
        <f t="shared" si="28"/>
        <v>0</v>
      </c>
      <c r="F274" s="25">
        <v>0</v>
      </c>
      <c r="G274" s="25">
        <f t="shared" si="29"/>
        <v>0</v>
      </c>
      <c r="H274" s="25">
        <f t="shared" si="27"/>
        <v>0</v>
      </c>
      <c r="I274" s="20"/>
      <c r="J274" s="20"/>
    </row>
    <row r="275" spans="1:10">
      <c r="A275" s="18" t="s">
        <v>313</v>
      </c>
      <c r="B275" s="18" t="s">
        <v>137</v>
      </c>
      <c r="C275" s="25">
        <v>82.5</v>
      </c>
      <c r="D275" s="25">
        <v>0</v>
      </c>
      <c r="E275" s="25">
        <f t="shared" si="28"/>
        <v>0</v>
      </c>
      <c r="F275" s="25">
        <v>0</v>
      </c>
      <c r="G275" s="25">
        <f t="shared" si="29"/>
        <v>0</v>
      </c>
      <c r="H275" s="25">
        <f t="shared" si="27"/>
        <v>0</v>
      </c>
      <c r="I275" s="20"/>
      <c r="J275" s="20"/>
    </row>
    <row r="276" spans="1:10">
      <c r="A276" s="18" t="s">
        <v>314</v>
      </c>
      <c r="B276" s="18" t="s">
        <v>137</v>
      </c>
      <c r="C276" s="25">
        <v>472</v>
      </c>
      <c r="D276" s="25">
        <v>0</v>
      </c>
      <c r="E276" s="25">
        <f t="shared" si="28"/>
        <v>0</v>
      </c>
      <c r="F276" s="25">
        <v>0</v>
      </c>
      <c r="G276" s="25">
        <f t="shared" si="29"/>
        <v>0</v>
      </c>
      <c r="H276" s="25">
        <f t="shared" si="27"/>
        <v>0</v>
      </c>
      <c r="I276" s="20"/>
      <c r="J276" s="20"/>
    </row>
    <row r="277" spans="1:10">
      <c r="A277" s="18" t="s">
        <v>315</v>
      </c>
      <c r="B277" s="18" t="s">
        <v>316</v>
      </c>
      <c r="C277" s="25">
        <v>3.1</v>
      </c>
      <c r="D277" s="25">
        <v>0</v>
      </c>
      <c r="E277" s="25">
        <f t="shared" si="28"/>
        <v>0</v>
      </c>
      <c r="F277" s="25">
        <v>0</v>
      </c>
      <c r="G277" s="25">
        <f t="shared" si="29"/>
        <v>0</v>
      </c>
      <c r="H277" s="25">
        <f t="shared" si="27"/>
        <v>0</v>
      </c>
      <c r="I277" s="20"/>
      <c r="J277" s="20"/>
    </row>
    <row r="278" spans="1:10">
      <c r="A278" s="5" t="s">
        <v>317</v>
      </c>
      <c r="B278" s="5" t="s">
        <v>12</v>
      </c>
      <c r="C278" s="13"/>
      <c r="D278" s="13"/>
      <c r="E278" s="13">
        <f>SUM(E222:E277)</f>
        <v>0</v>
      </c>
      <c r="F278" s="13"/>
      <c r="G278" s="13">
        <f>SUM(G222:G277)</f>
        <v>0</v>
      </c>
      <c r="H278" s="13">
        <f>SUM(H222:H277)</f>
        <v>0</v>
      </c>
      <c r="I278" s="20"/>
      <c r="J278" s="20"/>
    </row>
    <row r="279" spans="1:10">
      <c r="A279" s="18" t="s">
        <v>12</v>
      </c>
      <c r="B279" s="18" t="s">
        <v>12</v>
      </c>
      <c r="C279" s="25"/>
      <c r="D279" s="25"/>
      <c r="E279" s="25"/>
      <c r="F279" s="25"/>
      <c r="G279" s="25"/>
      <c r="H279" s="25">
        <f>E279+G279</f>
        <v>0</v>
      </c>
      <c r="I279" s="20"/>
      <c r="J279" s="20"/>
    </row>
    <row r="280" spans="1:10">
      <c r="A280" s="5" t="s">
        <v>318</v>
      </c>
      <c r="B280" s="5" t="s">
        <v>12</v>
      </c>
      <c r="C280" s="13"/>
      <c r="D280" s="13"/>
      <c r="E280" s="13"/>
      <c r="F280" s="13"/>
      <c r="G280" s="13"/>
      <c r="H280" s="13"/>
      <c r="I280" s="20"/>
      <c r="J280" s="20"/>
    </row>
    <row r="281" spans="1:10">
      <c r="A281" s="18" t="s">
        <v>319</v>
      </c>
      <c r="B281" s="18" t="s">
        <v>137</v>
      </c>
      <c r="C281" s="25">
        <v>472</v>
      </c>
      <c r="D281" s="25">
        <v>0</v>
      </c>
      <c r="E281" s="25">
        <f t="shared" ref="E281:E286" si="30">C281*D281</f>
        <v>0</v>
      </c>
      <c r="F281" s="25">
        <v>0</v>
      </c>
      <c r="G281" s="25">
        <f t="shared" ref="G281:G286" si="31">C281*F281</f>
        <v>0</v>
      </c>
      <c r="H281" s="25">
        <f t="shared" ref="H281:H286" si="32">E281+G281</f>
        <v>0</v>
      </c>
      <c r="I281" s="20"/>
      <c r="J281" s="20"/>
    </row>
    <row r="282" spans="1:10">
      <c r="A282" s="18" t="s">
        <v>320</v>
      </c>
      <c r="B282" s="18" t="s">
        <v>137</v>
      </c>
      <c r="C282" s="25">
        <v>212</v>
      </c>
      <c r="D282" s="25">
        <v>0</v>
      </c>
      <c r="E282" s="25">
        <f t="shared" si="30"/>
        <v>0</v>
      </c>
      <c r="F282" s="25">
        <v>0</v>
      </c>
      <c r="G282" s="25">
        <f t="shared" si="31"/>
        <v>0</v>
      </c>
      <c r="H282" s="25">
        <f t="shared" si="32"/>
        <v>0</v>
      </c>
      <c r="I282" s="20"/>
      <c r="J282" s="20"/>
    </row>
    <row r="283" spans="1:10">
      <c r="A283" s="18" t="s">
        <v>321</v>
      </c>
      <c r="B283" s="18" t="s">
        <v>137</v>
      </c>
      <c r="C283" s="25">
        <v>89.8</v>
      </c>
      <c r="D283" s="25">
        <v>0</v>
      </c>
      <c r="E283" s="25">
        <f t="shared" si="30"/>
        <v>0</v>
      </c>
      <c r="F283" s="25">
        <v>0</v>
      </c>
      <c r="G283" s="25">
        <f t="shared" si="31"/>
        <v>0</v>
      </c>
      <c r="H283" s="25">
        <f t="shared" si="32"/>
        <v>0</v>
      </c>
      <c r="I283" s="20"/>
      <c r="J283" s="20"/>
    </row>
    <row r="284" spans="1:10">
      <c r="A284" s="18" t="s">
        <v>322</v>
      </c>
      <c r="B284" s="18" t="s">
        <v>137</v>
      </c>
      <c r="C284" s="25">
        <v>472</v>
      </c>
      <c r="D284" s="25">
        <v>0</v>
      </c>
      <c r="E284" s="25">
        <f t="shared" si="30"/>
        <v>0</v>
      </c>
      <c r="F284" s="25">
        <v>0</v>
      </c>
      <c r="G284" s="25">
        <f t="shared" si="31"/>
        <v>0</v>
      </c>
      <c r="H284" s="25">
        <f t="shared" si="32"/>
        <v>0</v>
      </c>
      <c r="I284" s="20"/>
      <c r="J284" s="20"/>
    </row>
    <row r="285" spans="1:10">
      <c r="A285" s="18" t="s">
        <v>323</v>
      </c>
      <c r="B285" s="18" t="s">
        <v>223</v>
      </c>
      <c r="C285" s="25">
        <v>120</v>
      </c>
      <c r="D285" s="25">
        <v>0</v>
      </c>
      <c r="E285" s="25">
        <f t="shared" si="30"/>
        <v>0</v>
      </c>
      <c r="F285" s="25">
        <v>0</v>
      </c>
      <c r="G285" s="25">
        <f t="shared" si="31"/>
        <v>0</v>
      </c>
      <c r="H285" s="25">
        <f t="shared" si="32"/>
        <v>0</v>
      </c>
      <c r="I285" s="20"/>
      <c r="J285" s="20"/>
    </row>
    <row r="286" spans="1:10">
      <c r="A286" s="18" t="s">
        <v>324</v>
      </c>
      <c r="B286" s="18" t="s">
        <v>325</v>
      </c>
      <c r="C286" s="25">
        <v>1</v>
      </c>
      <c r="D286" s="25">
        <v>0</v>
      </c>
      <c r="E286" s="25">
        <f t="shared" si="30"/>
        <v>0</v>
      </c>
      <c r="F286" s="25">
        <v>0</v>
      </c>
      <c r="G286" s="25">
        <f t="shared" si="31"/>
        <v>0</v>
      </c>
      <c r="H286" s="25">
        <f t="shared" si="32"/>
        <v>0</v>
      </c>
      <c r="I286" s="20"/>
      <c r="J286" s="20"/>
    </row>
    <row r="287" spans="1:10">
      <c r="A287" s="5" t="s">
        <v>326</v>
      </c>
      <c r="B287" s="5" t="s">
        <v>12</v>
      </c>
      <c r="C287" s="13"/>
      <c r="D287" s="13"/>
      <c r="E287" s="13">
        <f>SUM(E281:E286)</f>
        <v>0</v>
      </c>
      <c r="F287" s="13"/>
      <c r="G287" s="13">
        <f>SUM(G281:G286)</f>
        <v>0</v>
      </c>
      <c r="H287" s="13">
        <f>SUM(H281:H286)</f>
        <v>0</v>
      </c>
      <c r="I287" s="20"/>
      <c r="J287" s="20"/>
    </row>
    <row r="288" spans="1:10">
      <c r="A288" s="23" t="s">
        <v>327</v>
      </c>
      <c r="B288" s="23" t="s">
        <v>12</v>
      </c>
      <c r="C288" s="24"/>
      <c r="D288" s="24"/>
      <c r="E288" s="24">
        <f>SUM(E221:E277,E279,E281:E286)</f>
        <v>0</v>
      </c>
      <c r="F288" s="24"/>
      <c r="G288" s="24">
        <f>SUM(G221:G277,G279,G281:G286)</f>
        <v>0</v>
      </c>
      <c r="H288" s="24">
        <f>SUM(H221:H277,H279,H281:H286)</f>
        <v>0</v>
      </c>
      <c r="I288" s="20"/>
      <c r="J288" s="20"/>
    </row>
    <row r="289" spans="1:10">
      <c r="A289" s="18" t="s">
        <v>12</v>
      </c>
      <c r="B289" s="18" t="s">
        <v>12</v>
      </c>
      <c r="C289" s="25"/>
      <c r="D289" s="25"/>
      <c r="E289" s="25"/>
      <c r="F289" s="25"/>
      <c r="G289" s="25"/>
      <c r="H289" s="25">
        <f>E289+G289</f>
        <v>0</v>
      </c>
      <c r="I289" s="20"/>
      <c r="J289" s="20"/>
    </row>
    <row r="290" spans="1:10">
      <c r="A290" s="23" t="s">
        <v>328</v>
      </c>
      <c r="B290" s="23" t="s">
        <v>12</v>
      </c>
      <c r="C290" s="24"/>
      <c r="D290" s="24"/>
      <c r="E290" s="24"/>
      <c r="F290" s="24"/>
      <c r="G290" s="24"/>
      <c r="H290" s="24"/>
      <c r="I290" s="20"/>
      <c r="J290" s="20"/>
    </row>
    <row r="291" spans="1:10">
      <c r="A291" s="14" t="s">
        <v>329</v>
      </c>
      <c r="B291" s="14" t="s">
        <v>12</v>
      </c>
      <c r="C291" s="15"/>
      <c r="D291" s="15"/>
      <c r="E291" s="15"/>
      <c r="F291" s="15"/>
      <c r="G291" s="15"/>
      <c r="H291" s="15">
        <f>E291+G291</f>
        <v>0</v>
      </c>
      <c r="I291" s="20"/>
      <c r="J291" s="20"/>
    </row>
    <row r="292" spans="1:10">
      <c r="A292" s="14" t="s">
        <v>330</v>
      </c>
      <c r="B292" s="14" t="s">
        <v>12</v>
      </c>
      <c r="C292" s="15"/>
      <c r="D292" s="15"/>
      <c r="E292" s="15"/>
      <c r="F292" s="15"/>
      <c r="G292" s="15"/>
      <c r="H292" s="15"/>
      <c r="I292" s="20"/>
      <c r="J292" s="20"/>
    </row>
    <row r="293" spans="1:10">
      <c r="A293" s="18" t="s">
        <v>331</v>
      </c>
      <c r="B293" s="18" t="s">
        <v>325</v>
      </c>
      <c r="C293" s="25">
        <v>1</v>
      </c>
      <c r="D293" s="25">
        <v>0</v>
      </c>
      <c r="E293" s="25">
        <f>C293*D293</f>
        <v>0</v>
      </c>
      <c r="F293" s="25">
        <v>0</v>
      </c>
      <c r="G293" s="25">
        <f>C293*F293</f>
        <v>0</v>
      </c>
      <c r="H293" s="25">
        <f>E293+G293</f>
        <v>0</v>
      </c>
      <c r="I293" s="20"/>
      <c r="J293" s="20"/>
    </row>
    <row r="294" spans="1:10">
      <c r="A294" s="14" t="s">
        <v>332</v>
      </c>
      <c r="B294" s="14" t="s">
        <v>12</v>
      </c>
      <c r="C294" s="15"/>
      <c r="D294" s="15"/>
      <c r="E294" s="15"/>
      <c r="F294" s="15"/>
      <c r="G294" s="15"/>
      <c r="H294" s="15"/>
      <c r="I294" s="20"/>
      <c r="J294" s="20"/>
    </row>
    <row r="295" spans="1:10">
      <c r="A295" s="18" t="s">
        <v>333</v>
      </c>
      <c r="B295" s="18" t="s">
        <v>86</v>
      </c>
      <c r="C295" s="25">
        <v>10</v>
      </c>
      <c r="D295" s="25">
        <v>0</v>
      </c>
      <c r="E295" s="25">
        <f>C295*D295</f>
        <v>0</v>
      </c>
      <c r="F295" s="25">
        <v>0</v>
      </c>
      <c r="G295" s="25">
        <f>C295*F295</f>
        <v>0</v>
      </c>
      <c r="H295" s="25">
        <f>E295+G295</f>
        <v>0</v>
      </c>
      <c r="I295" s="20"/>
      <c r="J295" s="20"/>
    </row>
    <row r="296" spans="1:10">
      <c r="A296" s="14" t="s">
        <v>334</v>
      </c>
      <c r="B296" s="14" t="s">
        <v>12</v>
      </c>
      <c r="C296" s="15"/>
      <c r="D296" s="15"/>
      <c r="E296" s="15"/>
      <c r="F296" s="15"/>
      <c r="G296" s="15"/>
      <c r="H296" s="15"/>
      <c r="I296" s="20"/>
      <c r="J296" s="20"/>
    </row>
    <row r="297" spans="1:10">
      <c r="A297" s="18" t="s">
        <v>333</v>
      </c>
      <c r="B297" s="18" t="s">
        <v>86</v>
      </c>
      <c r="C297" s="25">
        <v>10</v>
      </c>
      <c r="D297" s="25">
        <v>0</v>
      </c>
      <c r="E297" s="25">
        <f>C297*D297</f>
        <v>0</v>
      </c>
      <c r="F297" s="25">
        <v>0</v>
      </c>
      <c r="G297" s="25">
        <f>C297*F297</f>
        <v>0</v>
      </c>
      <c r="H297" s="25">
        <f>E297+G297</f>
        <v>0</v>
      </c>
      <c r="I297" s="20"/>
      <c r="J297" s="20"/>
    </row>
    <row r="298" spans="1:10">
      <c r="A298" s="14" t="s">
        <v>335</v>
      </c>
      <c r="B298" s="14" t="s">
        <v>12</v>
      </c>
      <c r="C298" s="15"/>
      <c r="D298" s="15"/>
      <c r="E298" s="15"/>
      <c r="F298" s="15"/>
      <c r="G298" s="15"/>
      <c r="H298" s="15"/>
      <c r="I298" s="20"/>
      <c r="J298" s="20"/>
    </row>
    <row r="299" spans="1:10">
      <c r="A299" s="14" t="s">
        <v>336</v>
      </c>
      <c r="B299" s="14" t="s">
        <v>12</v>
      </c>
      <c r="C299" s="15"/>
      <c r="D299" s="15"/>
      <c r="E299" s="15"/>
      <c r="F299" s="15"/>
      <c r="G299" s="15"/>
      <c r="H299" s="15"/>
      <c r="I299" s="20"/>
      <c r="J299" s="20"/>
    </row>
    <row r="300" spans="1:10">
      <c r="A300" s="18" t="s">
        <v>337</v>
      </c>
      <c r="B300" s="18" t="s">
        <v>137</v>
      </c>
      <c r="C300" s="25">
        <v>5</v>
      </c>
      <c r="D300" s="25">
        <v>0</v>
      </c>
      <c r="E300" s="25">
        <f>C300*D300</f>
        <v>0</v>
      </c>
      <c r="F300" s="25">
        <v>0</v>
      </c>
      <c r="G300" s="25">
        <f>C300*F300</f>
        <v>0</v>
      </c>
      <c r="H300" s="25">
        <f>E300+G300</f>
        <v>0</v>
      </c>
      <c r="I300" s="20"/>
      <c r="J300" s="20"/>
    </row>
    <row r="301" spans="1:10">
      <c r="A301" s="23" t="s">
        <v>338</v>
      </c>
      <c r="B301" s="23" t="s">
        <v>12</v>
      </c>
      <c r="C301" s="24"/>
      <c r="D301" s="24"/>
      <c r="E301" s="24">
        <f>SUM(E291:E300)</f>
        <v>0</v>
      </c>
      <c r="F301" s="24"/>
      <c r="G301" s="24">
        <f>SUM(G291:G300)</f>
        <v>0</v>
      </c>
      <c r="H301" s="24">
        <f>SUM(H291:H300)</f>
        <v>0</v>
      </c>
      <c r="I301" s="20"/>
      <c r="J301" s="20"/>
    </row>
    <row r="302" spans="1:10">
      <c r="A302" s="18" t="s">
        <v>12</v>
      </c>
      <c r="B302" s="18" t="s">
        <v>12</v>
      </c>
      <c r="C302" s="25"/>
      <c r="D302" s="25"/>
      <c r="E302" s="25"/>
      <c r="F302" s="25"/>
      <c r="G302" s="25"/>
      <c r="H302" s="25">
        <f>E302+G302</f>
        <v>0</v>
      </c>
      <c r="I302" s="20"/>
      <c r="J302" s="20"/>
    </row>
  </sheetData>
  <printOptions headings="1" gridLines="1"/>
  <pageMargins left="0.70866141732283472" right="0.70866141732283472" top="0.78740157480314965" bottom="0.78740157480314965" header="0.31496062992125984" footer="0.31496062992125984"/>
  <pageSetup paperSize="9" scale="87" firstPageNumber="3" fitToHeight="9" orientation="landscape" useFirstPageNumber="1" r:id="rId1"/>
  <headerFooter>
    <oddHeader>&amp;CVýměna elektroinstalace v obj. Dolní 51, Ostrava - Zábřeh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Parametry</vt:lpstr>
      <vt:lpstr>Rekapitulace</vt:lpstr>
      <vt:lpstr>Rozpočet</vt:lpstr>
      <vt:lpstr>Parametry!Oblast_tisku</vt:lpstr>
      <vt:lpstr>Rekapitulace!Oblast_tisku</vt:lpstr>
      <vt:lpstr>Rozpočet!Oblast_tisku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NOVEL</dc:creator>
  <cp:lastModifiedBy>NOVEL</cp:lastModifiedBy>
  <cp:lastPrinted>2018-08-19T16:29:14Z</cp:lastPrinted>
  <dcterms:created xsi:type="dcterms:W3CDTF">2018-08-19T16:12:48Z</dcterms:created>
  <dcterms:modified xsi:type="dcterms:W3CDTF">2018-08-21T06:24:01Z</dcterms:modified>
</cp:coreProperties>
</file>